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 Dollinger\Desktop\business\Uni-Bayreuth\Promotionsarbeit\Publication_3\Submission_MDPI\Supplementary_Materials\"/>
    </mc:Choice>
  </mc:AlternateContent>
  <xr:revisionPtr revIDLastSave="0" documentId="8_{AED26F08-E504-4151-9E35-7699121302D1}" xr6:coauthVersionLast="47" xr6:coauthVersionMax="47" xr10:uidLastSave="{00000000-0000-0000-0000-000000000000}"/>
  <bookViews>
    <workbookView xWindow="-96" yWindow="-96" windowWidth="23232" windowHeight="12432" activeTab="7" xr2:uid="{8445B0AD-992A-4827-9EBF-B61C56ABBCD5}"/>
  </bookViews>
  <sheets>
    <sheet name="extract" sheetId="10" r:id="rId1"/>
    <sheet name="Übersicht" sheetId="9" r:id="rId2"/>
    <sheet name="BEV_2030_motor" sheetId="1" r:id="rId3"/>
    <sheet name="BEV_2030_FU" sheetId="3" r:id="rId4"/>
    <sheet name="BEV_2030_battery" sheetId="4" r:id="rId5"/>
    <sheet name="FCEV_2030_motor" sheetId="5" r:id="rId6"/>
    <sheet name="FCEV_2030_FU" sheetId="6" r:id="rId7"/>
    <sheet name="FCEV_2030_battery" sheetId="7" r:id="rId8"/>
    <sheet name="FCEV_2030_FC" sheetId="8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7" l="1"/>
  <c r="O6" i="4"/>
  <c r="B2" i="10"/>
  <c r="E19" i="10"/>
  <c r="E18" i="10"/>
  <c r="E17" i="10"/>
  <c r="E16" i="10"/>
  <c r="E15" i="10"/>
  <c r="E14" i="10"/>
  <c r="E13" i="10"/>
  <c r="E11" i="10"/>
  <c r="D10" i="10"/>
  <c r="E9" i="10"/>
  <c r="D9" i="10"/>
  <c r="E8" i="10"/>
  <c r="D8" i="10"/>
  <c r="E7" i="10"/>
  <c r="D7" i="10"/>
  <c r="E6" i="10"/>
  <c r="D6" i="10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5" i="9"/>
  <c r="E34" i="9"/>
  <c r="E33" i="9"/>
  <c r="E32" i="9"/>
  <c r="E31" i="9"/>
  <c r="E30" i="9"/>
  <c r="E12" i="10" s="1"/>
  <c r="E29" i="9"/>
  <c r="E28" i="9"/>
  <c r="E27" i="9"/>
  <c r="E26" i="9"/>
  <c r="E25" i="9"/>
  <c r="E10" i="10" s="1"/>
  <c r="D35" i="9"/>
  <c r="D34" i="9"/>
  <c r="D33" i="9"/>
  <c r="D32" i="9"/>
  <c r="D13" i="10" s="1"/>
  <c r="D31" i="9"/>
  <c r="D30" i="9"/>
  <c r="D12" i="10" s="1"/>
  <c r="D29" i="9"/>
  <c r="D11" i="10" s="1"/>
  <c r="D28" i="9"/>
  <c r="D27" i="9"/>
  <c r="D26" i="9"/>
  <c r="D25" i="9"/>
  <c r="E22" i="9"/>
  <c r="E21" i="9"/>
  <c r="E20" i="9"/>
  <c r="E19" i="9"/>
  <c r="D22" i="9"/>
  <c r="D21" i="9"/>
  <c r="D20" i="9"/>
  <c r="D19" i="9"/>
  <c r="E16" i="9"/>
  <c r="E15" i="9"/>
  <c r="E14" i="9"/>
  <c r="E13" i="9"/>
  <c r="E12" i="9"/>
  <c r="E11" i="9"/>
  <c r="E10" i="9"/>
  <c r="E9" i="9"/>
  <c r="E8" i="9"/>
  <c r="E7" i="9"/>
  <c r="E6" i="9"/>
  <c r="D16" i="9"/>
  <c r="D15" i="9"/>
  <c r="D14" i="9"/>
  <c r="D13" i="9"/>
  <c r="D12" i="9"/>
  <c r="D11" i="9"/>
  <c r="D10" i="9"/>
  <c r="D9" i="9"/>
  <c r="D8" i="9"/>
  <c r="D7" i="9"/>
  <c r="D6" i="9"/>
  <c r="B37" i="9"/>
  <c r="B24" i="9"/>
  <c r="B18" i="9"/>
  <c r="B5" i="9"/>
  <c r="B5" i="10" l="1"/>
</calcChain>
</file>

<file path=xl/sharedStrings.xml><?xml version="1.0" encoding="utf-8"?>
<sst xmlns="http://schemas.openxmlformats.org/spreadsheetml/2006/main" count="1013" uniqueCount="267">
  <si>
    <t>Motor-Merkmalsliste</t>
  </si>
  <si>
    <t>referential year</t>
  </si>
  <si>
    <t>Elektromotor</t>
  </si>
  <si>
    <t>Leistung Dauer in kW</t>
  </si>
  <si>
    <t>Leistung peak in kW</t>
  </si>
  <si>
    <t>Eckdrehzahl Nenn [1/min]</t>
  </si>
  <si>
    <t>Eckdrehzahl peak [1/min]</t>
  </si>
  <si>
    <t>Drehzahl max. 1/min</t>
  </si>
  <si>
    <t>Dreh-moment Nenn Nm</t>
  </si>
  <si>
    <t>Dreh-moment peak Nm</t>
  </si>
  <si>
    <t>Wirkungs-grad max.</t>
  </si>
  <si>
    <t>Arbeitspunkt eta max.</t>
  </si>
  <si>
    <t>Wirkungs-grad Basis</t>
  </si>
  <si>
    <t>gewählte Variante</t>
  </si>
  <si>
    <t>n [1/min]</t>
  </si>
  <si>
    <t>M [Nm]</t>
  </si>
  <si>
    <t>max. mögliche Beschleunigung auf ebener Fahrbahn ohne wirkende Kärfte:</t>
  </si>
  <si>
    <t>m/s²</t>
  </si>
  <si>
    <t>Elektromotorenauswahltabelle</t>
  </si>
  <si>
    <t>bis einschl. 2023_11_13_2</t>
  </si>
  <si>
    <t>Index:</t>
  </si>
  <si>
    <t>car</t>
  </si>
  <si>
    <t>big</t>
  </si>
  <si>
    <t>electric motor</t>
  </si>
  <si>
    <t>battery</t>
  </si>
  <si>
    <t>muß noch gesetzt werden!! (aus 1_3_0)</t>
  </si>
  <si>
    <t>H2-fuel cell</t>
  </si>
  <si>
    <t>zulässige Zeit für die Überschreitung des Nennmomentes:</t>
  </si>
  <si>
    <t>s</t>
  </si>
  <si>
    <t>gas combustion engine</t>
  </si>
  <si>
    <t>gas tank</t>
  </si>
  <si>
    <t>Dummy</t>
  </si>
  <si>
    <t>zulässige Zeit für die Überschreitung des peak-momentes:</t>
  </si>
  <si>
    <t>small</t>
  </si>
  <si>
    <t>Electric Motor Efficiency</t>
  </si>
  <si>
    <t>truck</t>
  </si>
  <si>
    <t>max. point of efficiency</t>
  </si>
  <si>
    <t>base efficiency</t>
  </si>
  <si>
    <t>Quelle:</t>
  </si>
  <si>
    <t>Umrechnungsfaktor Leistung (Nm,rpm,kW):</t>
  </si>
  <si>
    <t>Relation Peakleistung/Dauerleistung:</t>
  </si>
  <si>
    <r>
      <t>1)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PM-Kennlinienfeld_eta Emad Dlala, Mark G. Solveson, +4 authors Brian Peaslee Published 2013 in 2013 International Electric Machines &amp; Drives Conference</t>
    </r>
  </si>
  <si>
    <t>Inverter</t>
  </si>
  <si>
    <t>Wirkungsgrad</t>
  </si>
  <si>
    <t>Antriebs-modus</t>
  </si>
  <si>
    <t>Generator-modus</t>
  </si>
  <si>
    <t>Inverterauswahltabelle</t>
  </si>
  <si>
    <t>Dauer-/peak-Verhältnis:</t>
  </si>
  <si>
    <t>Anzahl der Varianten</t>
  </si>
  <si>
    <t>Dummy:</t>
  </si>
  <si>
    <t>Inverter Efficiency</t>
  </si>
  <si>
    <t>efficiency</t>
  </si>
  <si>
    <t>Batterie-Merkmalsliste</t>
  </si>
  <si>
    <t>Batterie</t>
  </si>
  <si>
    <t>weitere Angaben:</t>
  </si>
  <si>
    <t>Kapazität in kWh</t>
  </si>
  <si>
    <t>Spannung Nenn in V</t>
  </si>
  <si>
    <t>Entlade-/ Ladeleistung in kW</t>
  </si>
  <si>
    <t>Gewicht</t>
  </si>
  <si>
    <t>Kosten</t>
  </si>
  <si>
    <t>erwarteter Verbrauch kWh/km</t>
  </si>
  <si>
    <t>erw. Reichweite in km</t>
  </si>
  <si>
    <t>Leistungsüberschuss zu FU:</t>
  </si>
  <si>
    <t>https://www.schweizer-fn.de/stoff/wkapazitaet/wkapazitaet_metall.php</t>
  </si>
  <si>
    <t>Nenn</t>
  </si>
  <si>
    <t>SoC min</t>
  </si>
  <si>
    <t>SoC max</t>
  </si>
  <si>
    <t xml:space="preserve"> nutzbar</t>
  </si>
  <si>
    <t xml:space="preserve">Dauer </t>
  </si>
  <si>
    <t>peak</t>
  </si>
  <si>
    <t>kg</t>
  </si>
  <si>
    <t>€</t>
  </si>
  <si>
    <t>C-Faktor Batterie=</t>
  </si>
  <si>
    <t>spez. Wärmekapazität Metalle</t>
  </si>
  <si>
    <t>cp - J/(kg * K)</t>
  </si>
  <si>
    <t>peak-Faktor bei FC-Betrieb:</t>
  </si>
  <si>
    <t>cp - Ws/(kg * K)</t>
  </si>
  <si>
    <t>Batterie-Auswahltabelle</t>
  </si>
  <si>
    <t>min</t>
  </si>
  <si>
    <t>max</t>
  </si>
  <si>
    <t>Aluminium</t>
  </si>
  <si>
    <t>Ladezustand Grenzwerte:</t>
  </si>
  <si>
    <t>Aluminium Bronze</t>
  </si>
  <si>
    <t>zulässige Betriebstemperatur</t>
  </si>
  <si>
    <t>°C</t>
  </si>
  <si>
    <t>Beryllium gesintert</t>
  </si>
  <si>
    <t>Blei</t>
  </si>
  <si>
    <t>Bronze</t>
  </si>
  <si>
    <t>Wärmekapazität:</t>
  </si>
  <si>
    <t>Ws/kg*K</t>
  </si>
  <si>
    <t>Chrom</t>
  </si>
  <si>
    <t>Wirkungsgrad Batterie-Zyklus (Laden/ Entladen):</t>
  </si>
  <si>
    <t>Chrom­nickel</t>
  </si>
  <si>
    <t>Wirkungsgrad des Vorheizens durch Netzstrom</t>
  </si>
  <si>
    <t>Eisen rein</t>
  </si>
  <si>
    <t>Eisen (Guss)</t>
  </si>
  <si>
    <t>460 - 540</t>
  </si>
  <si>
    <t>Battery Efficiency over time</t>
  </si>
  <si>
    <t>Gold</t>
  </si>
  <si>
    <t>(coefficients for T-functiion)</t>
  </si>
  <si>
    <t>Graphit</t>
  </si>
  <si>
    <t>Hartmetall</t>
  </si>
  <si>
    <t>Kadmium</t>
  </si>
  <si>
    <t>Kalium</t>
  </si>
  <si>
    <t>Kobalt</t>
  </si>
  <si>
    <t>Kohlen­stoff (Diamant)</t>
  </si>
  <si>
    <t>Battery energy density over time</t>
  </si>
  <si>
    <t>Kohlen­stoff (Graphit)</t>
  </si>
  <si>
    <t>dimension: Wh/kg</t>
  </si>
  <si>
    <t>Kessel­blech HIII</t>
  </si>
  <si>
    <t>Kupfer rein</t>
  </si>
  <si>
    <t>Dim.</t>
  </si>
  <si>
    <t>aktuell</t>
  </si>
  <si>
    <t>künftig</t>
  </si>
  <si>
    <t>Anmerkung</t>
  </si>
  <si>
    <t>Quelle</t>
  </si>
  <si>
    <t>Kupfer Al Legierung</t>
  </si>
  <si>
    <t>Wh/kg</t>
  </si>
  <si>
    <t>Komplettsystem mit WR, Kühlung u. Gehäuse</t>
  </si>
  <si>
    <t>Kompendium Li‐Ionen‐Batterien: VDE, Fraunhofer ICT,Vogel et al.</t>
  </si>
  <si>
    <t>dimension: Wh/l</t>
  </si>
  <si>
    <t>Kupfer Sn Legierung</t>
  </si>
  <si>
    <t>BMW i3, Beck Automation Würzburg 2018</t>
  </si>
  <si>
    <t>Kupfer Zn Legierung</t>
  </si>
  <si>
    <t>Proton Motors München 2018</t>
  </si>
  <si>
    <t>Magnesium</t>
  </si>
  <si>
    <t>€/kWh</t>
  </si>
  <si>
    <t>Journal of The Electrochemical Society 2015,Review—Electromobility: Batteries or Fuel Cells?
Oliver Gröger,a Hubert A. Gasteiger,Jens-Peter Suchsland</t>
  </si>
  <si>
    <t>Magnesium Legierung</t>
  </si>
  <si>
    <t>Lebensdauer</t>
  </si>
  <si>
    <t>Zyklen (75%DoD)</t>
  </si>
  <si>
    <t>Kennlinien einer Lithium-Eisenphosphat-Batterie, Univ. Stuttgart, DLR</t>
  </si>
  <si>
    <t>Battery costs over time</t>
  </si>
  <si>
    <t>Mangan</t>
  </si>
  <si>
    <t>Kapazität</t>
  </si>
  <si>
    <t>dC/dT</t>
  </si>
  <si>
    <t>15-35°C</t>
  </si>
  <si>
    <t>dimension: €/kWh</t>
  </si>
  <si>
    <t>Messing</t>
  </si>
  <si>
    <t>dC/dP</t>
  </si>
  <si>
    <t>0,1-2C</t>
  </si>
  <si>
    <t>Molybdän</t>
  </si>
  <si>
    <t>Spannung</t>
  </si>
  <si>
    <t>dU/dT</t>
  </si>
  <si>
    <t>Natrium</t>
  </si>
  <si>
    <t xml:space="preserve">dU/dP </t>
  </si>
  <si>
    <t>Neusilber</t>
  </si>
  <si>
    <t>Elektrochemische Energiespeicher, Michael Sterner (TH Regensburg)</t>
  </si>
  <si>
    <t>Nickel</t>
  </si>
  <si>
    <r>
      <t>d</t>
    </r>
    <r>
      <rPr>
        <sz val="11"/>
        <color theme="1"/>
        <rFont val="Calibri"/>
        <family val="2"/>
      </rPr>
      <t>ƞ</t>
    </r>
    <r>
      <rPr>
        <sz val="11"/>
        <color theme="1"/>
        <rFont val="Calibri"/>
        <family val="2"/>
        <scheme val="minor"/>
      </rPr>
      <t>/dT /K</t>
    </r>
  </si>
  <si>
    <t>Platin sehr rein</t>
  </si>
  <si>
    <r>
      <t>d</t>
    </r>
    <r>
      <rPr>
        <sz val="11"/>
        <color theme="1"/>
        <rFont val="Calibri"/>
        <family val="2"/>
      </rPr>
      <t>ƞ</t>
    </r>
    <r>
      <rPr>
        <sz val="11"/>
        <color theme="1"/>
        <rFont val="Calibri"/>
        <family val="2"/>
        <scheme val="minor"/>
      </rPr>
      <t>/dP /C</t>
    </r>
  </si>
  <si>
    <t>Silber</t>
  </si>
  <si>
    <t>Silizium</t>
  </si>
  <si>
    <t>Stahl V2A</t>
  </si>
  <si>
    <t>Stahl unlegiert</t>
  </si>
  <si>
    <t>Stahl legiert</t>
  </si>
  <si>
    <t>Tantal</t>
  </si>
  <si>
    <t>Titan</t>
  </si>
  <si>
    <t>Wismut</t>
  </si>
  <si>
    <t>Wolfram</t>
  </si>
  <si>
    <t>Zink</t>
  </si>
  <si>
    <t>Zinn</t>
  </si>
  <si>
    <t>Fuel-cell-Merkmalliste</t>
  </si>
  <si>
    <t>FC - development of technical data</t>
  </si>
  <si>
    <t>dimension: kW/kg</t>
  </si>
  <si>
    <t>minimal operating temperature:</t>
  </si>
  <si>
    <t>fehlt Literaturbezug!!</t>
  </si>
  <si>
    <t>best operating temperature:</t>
  </si>
  <si>
    <t>weight percentage to be heated up:</t>
  </si>
  <si>
    <t>efficiency limit</t>
  </si>
  <si>
    <t>actual values</t>
  </si>
  <si>
    <t>small car</t>
  </si>
  <si>
    <t>big car</t>
  </si>
  <si>
    <t>small truck</t>
  </si>
  <si>
    <t>big truck</t>
  </si>
  <si>
    <t>H2-tank</t>
  </si>
  <si>
    <t>Wasserstoff-Verbrennung - Reaktionswerte</t>
  </si>
  <si>
    <t>expected consumption</t>
  </si>
  <si>
    <t>kWh/km</t>
  </si>
  <si>
    <r>
      <t>molare Masse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:</t>
    </r>
  </si>
  <si>
    <t>g</t>
  </si>
  <si>
    <t>kg/100km</t>
  </si>
  <si>
    <t>Kondensation</t>
  </si>
  <si>
    <t>Tank pressure</t>
  </si>
  <si>
    <t>bar</t>
  </si>
  <si>
    <t>mit</t>
  </si>
  <si>
    <t>ohne</t>
  </si>
  <si>
    <t>fuel weight</t>
  </si>
  <si>
    <t>Reaktionsenthalpie:</t>
  </si>
  <si>
    <t>kJ/mol</t>
  </si>
  <si>
    <t>fuel volume</t>
  </si>
  <si>
    <t>l</t>
  </si>
  <si>
    <t>Umechnung</t>
  </si>
  <si>
    <t>kWh/kJ</t>
  </si>
  <si>
    <t>energy content of fuel</t>
  </si>
  <si>
    <t>kWh</t>
  </si>
  <si>
    <t>kWh/mol</t>
  </si>
  <si>
    <t>distance range</t>
  </si>
  <si>
    <t>km</t>
  </si>
  <si>
    <t>nutzbare Reaktionsenergie:</t>
  </si>
  <si>
    <r>
      <t>kWh/kg H</t>
    </r>
    <r>
      <rPr>
        <vertAlign val="subscript"/>
        <sz val="9"/>
        <color theme="1"/>
        <rFont val="Calibri"/>
        <family val="2"/>
        <scheme val="minor"/>
      </rPr>
      <t>2</t>
    </r>
  </si>
  <si>
    <t>Tank weight empty</t>
  </si>
  <si>
    <t>Brennwert Hs</t>
  </si>
  <si>
    <t>Heizwert Hi</t>
  </si>
  <si>
    <t>Tank weight fully loaded</t>
  </si>
  <si>
    <t>Literaturwerte</t>
  </si>
  <si>
    <t>FC-drive</t>
  </si>
  <si>
    <t>E-motor nominal power</t>
  </si>
  <si>
    <t>kW</t>
  </si>
  <si>
    <t>total drive power</t>
  </si>
  <si>
    <t xml:space="preserve">percentage of FC </t>
  </si>
  <si>
    <t>Control parameters FC:</t>
  </si>
  <si>
    <t>percentage of battery</t>
  </si>
  <si>
    <t>start delay of FC:</t>
  </si>
  <si>
    <t>FC nominal electric power</t>
  </si>
  <si>
    <t>least duration of operation:</t>
  </si>
  <si>
    <t>Battery nominal electric power</t>
  </si>
  <si>
    <t>integration time of SoC-control:</t>
  </si>
  <si>
    <t>FC weight</t>
  </si>
  <si>
    <r>
      <t>SoC_limit</t>
    </r>
    <r>
      <rPr>
        <vertAlign val="subscript"/>
        <sz val="11"/>
        <color theme="1"/>
        <rFont val="Calibri"/>
        <family val="2"/>
        <scheme val="minor"/>
      </rPr>
      <t>upper</t>
    </r>
  </si>
  <si>
    <t>battery weight</t>
  </si>
  <si>
    <r>
      <t>SoC_limit</t>
    </r>
    <r>
      <rPr>
        <vertAlign val="subscript"/>
        <sz val="11"/>
        <color theme="1"/>
        <rFont val="Calibri"/>
        <family val="2"/>
        <scheme val="minor"/>
      </rPr>
      <t>lower</t>
    </r>
  </si>
  <si>
    <t>tank weight (fully loaded)</t>
  </si>
  <si>
    <t>SoC_low_end</t>
  </si>
  <si>
    <t>total storage weight</t>
  </si>
  <si>
    <t>BEV- FCEV 2030 data</t>
  </si>
  <si>
    <t>BEV</t>
  </si>
  <si>
    <t>FCEV</t>
  </si>
  <si>
    <t>rated power (kW)</t>
  </si>
  <si>
    <t>peak power (kW)</t>
  </si>
  <si>
    <t>rated rotational speed (rpm)</t>
  </si>
  <si>
    <t>peak rotational speed (rpm)</t>
  </si>
  <si>
    <t>max. rotational speed (rpm)</t>
  </si>
  <si>
    <t>rated torque (Nm)</t>
  </si>
  <si>
    <t>peak  torque (Nm)</t>
  </si>
  <si>
    <t>max. efficiency</t>
  </si>
  <si>
    <t>operating point n (1/min)</t>
  </si>
  <si>
    <t>operating point M (Nm)</t>
  </si>
  <si>
    <t>inverter</t>
  </si>
  <si>
    <t>efficiency motor mode</t>
  </si>
  <si>
    <t>efficiency generator mode</t>
  </si>
  <si>
    <t>rated capacity (kWh)</t>
  </si>
  <si>
    <t>SoC min. (kWh)</t>
  </si>
  <si>
    <t>SoC max. (kWh)</t>
  </si>
  <si>
    <t>unsable capacity (kWh)</t>
  </si>
  <si>
    <t>rated voltage (V)</t>
  </si>
  <si>
    <t>rated dis-/charging power (kW)</t>
  </si>
  <si>
    <t>max. dis-/charging power (kW)</t>
  </si>
  <si>
    <t>weight (kg)</t>
  </si>
  <si>
    <t>costs (€)</t>
  </si>
  <si>
    <t>expected consumption (kWh/km)</t>
  </si>
  <si>
    <t>expected range (km)</t>
  </si>
  <si>
    <t>fuel cell</t>
  </si>
  <si>
    <t>rated motor power (kW)</t>
  </si>
  <si>
    <t>total drive power (kW)</t>
  </si>
  <si>
    <t>H2 tank</t>
  </si>
  <si>
    <t>expected consumption (kg/100km)</t>
  </si>
  <si>
    <t>Nahverkehr</t>
  </si>
  <si>
    <t>Tank weight empty (kg)</t>
  </si>
  <si>
    <t>Tank weight fully loaded (kg)</t>
  </si>
  <si>
    <t>fuel weight (kg)</t>
  </si>
  <si>
    <t>Tank pressure (bar)</t>
  </si>
  <si>
    <t>FC weight (kg)</t>
  </si>
  <si>
    <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tank</t>
    </r>
  </si>
  <si>
    <t>BET</t>
  </si>
  <si>
    <t>FCET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</si>
</sst>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0.0%"/>
    <numFmt numFmtId="166" formatCode="#,##0.0000"/>
    <numFmt numFmtId="167" formatCode="#,##0.00000"/>
    <numFmt numFmtId="168" formatCode="#,##0.00\ &quot;€&quot;"/>
    <numFmt numFmtId="169" formatCode="#,##0.000"/>
    <numFmt numFmtId="170" formatCode="#,##0.0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D91A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7CDB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AE5D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BD4C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CFF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7030A0"/>
      </left>
      <right/>
      <top style="thin">
        <color auto="1"/>
      </top>
      <bottom style="thin">
        <color auto="1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 style="thick">
        <color rgb="FF7030A0"/>
      </left>
      <right style="thin">
        <color auto="1"/>
      </right>
      <top style="thick">
        <color rgb="FF7030A0"/>
      </top>
      <bottom style="thick">
        <color rgb="FF7030A0"/>
      </bottom>
      <diagonal/>
    </border>
    <border>
      <left style="thin">
        <color auto="1"/>
      </left>
      <right style="thin">
        <color auto="1"/>
      </right>
      <top style="thick">
        <color rgb="FF7030A0"/>
      </top>
      <bottom style="thick">
        <color rgb="FF7030A0"/>
      </bottom>
      <diagonal/>
    </border>
    <border>
      <left style="thin">
        <color auto="1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9E8D6A"/>
      </left>
      <right/>
      <top style="thin">
        <color rgb="FF9E8D6A"/>
      </top>
      <bottom style="thin">
        <color rgb="FF9E8D6A"/>
      </bottom>
      <diagonal/>
    </border>
    <border>
      <left/>
      <right/>
      <top style="thin">
        <color rgb="FF9E8D6A"/>
      </top>
      <bottom style="thin">
        <color rgb="FF9E8D6A"/>
      </bottom>
      <diagonal/>
    </border>
    <border>
      <left/>
      <right style="thin">
        <color rgb="FF9E8D6A"/>
      </right>
      <top style="thin">
        <color rgb="FF9E8D6A"/>
      </top>
      <bottom style="thin">
        <color rgb="FF9E8D6A"/>
      </bottom>
      <diagonal/>
    </border>
    <border>
      <left/>
      <right/>
      <top style="thick">
        <color rgb="FF7030A0"/>
      </top>
      <bottom/>
      <diagonal/>
    </border>
    <border>
      <left style="thick">
        <color rgb="FF7030A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rgb="FF7030A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/>
      <diagonal/>
    </border>
    <border>
      <left/>
      <right/>
      <top/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/>
      <diagonal/>
    </border>
    <border>
      <left style="thick">
        <color rgb="FF7030A0"/>
      </left>
      <right style="thin">
        <color auto="1"/>
      </right>
      <top style="thin">
        <color auto="1"/>
      </top>
      <bottom style="thick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30A0"/>
      </bottom>
      <diagonal/>
    </border>
    <border>
      <left/>
      <right/>
      <top/>
      <bottom style="thick">
        <color rgb="FF7030A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</cellStyleXfs>
  <cellXfs count="348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7" fillId="7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164" fontId="7" fillId="9" borderId="4" xfId="0" applyNumberFormat="1" applyFont="1" applyFill="1" applyBorder="1" applyAlignment="1">
      <alignment vertical="center"/>
    </xf>
    <xf numFmtId="165" fontId="7" fillId="9" borderId="4" xfId="0" applyNumberFormat="1" applyFont="1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0" borderId="0" xfId="0" applyAlignment="1">
      <alignment vertical="center" wrapText="1"/>
    </xf>
    <xf numFmtId="166" fontId="10" fillId="0" borderId="5" xfId="0" applyNumberFormat="1" applyFont="1" applyBorder="1" applyAlignment="1">
      <alignment vertical="center"/>
    </xf>
    <xf numFmtId="0" fontId="0" fillId="8" borderId="0" xfId="0" applyFill="1" applyAlignment="1">
      <alignment horizontal="right"/>
    </xf>
    <xf numFmtId="4" fontId="7" fillId="10" borderId="0" xfId="0" applyNumberFormat="1" applyFont="1" applyFill="1"/>
    <xf numFmtId="0" fontId="0" fillId="8" borderId="0" xfId="0" applyFill="1"/>
    <xf numFmtId="0" fontId="0" fillId="0" borderId="0" xfId="0" applyAlignment="1">
      <alignment vertical="top" wrapText="1"/>
    </xf>
    <xf numFmtId="0" fontId="8" fillId="11" borderId="1" xfId="0" applyFont="1" applyFill="1" applyBorder="1" applyAlignment="1">
      <alignment vertical="center"/>
    </xf>
    <xf numFmtId="0" fontId="8" fillId="11" borderId="0" xfId="0" applyFont="1" applyFill="1" applyAlignment="1">
      <alignment vertical="center"/>
    </xf>
    <xf numFmtId="0" fontId="11" fillId="12" borderId="6" xfId="0" applyFont="1" applyFill="1" applyBorder="1" applyAlignment="1">
      <alignment vertical="center"/>
    </xf>
    <xf numFmtId="0" fontId="4" fillId="12" borderId="7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3" fontId="7" fillId="14" borderId="4" xfId="0" applyNumberFormat="1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vertical="center"/>
    </xf>
    <xf numFmtId="165" fontId="7" fillId="2" borderId="4" xfId="0" applyNumberFormat="1" applyFont="1" applyFill="1" applyBorder="1" applyAlignment="1">
      <alignment vertical="center"/>
    </xf>
    <xf numFmtId="3" fontId="7" fillId="14" borderId="11" xfId="0" applyNumberFormat="1" applyFont="1" applyFill="1" applyBorder="1" applyAlignment="1">
      <alignment vertical="center"/>
    </xf>
    <xf numFmtId="164" fontId="7" fillId="2" borderId="4" xfId="0" applyNumberFormat="1" applyFont="1" applyFill="1" applyBorder="1" applyAlignment="1">
      <alignment vertical="center"/>
    </xf>
    <xf numFmtId="165" fontId="7" fillId="2" borderId="12" xfId="0" applyNumberFormat="1" applyFont="1" applyFill="1" applyBorder="1" applyAlignment="1">
      <alignment vertical="center"/>
    </xf>
    <xf numFmtId="3" fontId="7" fillId="14" borderId="13" xfId="0" applyNumberFormat="1" applyFont="1" applyFill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0" fontId="0" fillId="14" borderId="0" xfId="0" applyFill="1" applyAlignment="1">
      <alignment vertical="center"/>
    </xf>
    <xf numFmtId="0" fontId="12" fillId="0" borderId="0" xfId="0" applyFont="1" applyAlignment="1">
      <alignment horizontal="right" vertical="center"/>
    </xf>
    <xf numFmtId="167" fontId="10" fillId="15" borderId="4" xfId="0" applyNumberFormat="1" applyFont="1" applyFill="1" applyBorder="1" applyAlignment="1">
      <alignment vertical="center"/>
    </xf>
    <xf numFmtId="167" fontId="10" fillId="15" borderId="11" xfId="0" applyNumberFormat="1" applyFont="1" applyFill="1" applyBorder="1" applyAlignment="1">
      <alignment vertical="center"/>
    </xf>
    <xf numFmtId="167" fontId="10" fillId="15" borderId="12" xfId="0" applyNumberFormat="1" applyFont="1" applyFill="1" applyBorder="1" applyAlignment="1">
      <alignment vertical="center"/>
    </xf>
    <xf numFmtId="167" fontId="10" fillId="15" borderId="13" xfId="0" applyNumberFormat="1" applyFont="1" applyFill="1" applyBorder="1" applyAlignment="1">
      <alignment vertical="center"/>
    </xf>
    <xf numFmtId="167" fontId="10" fillId="0" borderId="9" xfId="0" applyNumberFormat="1" applyFont="1" applyBorder="1" applyAlignment="1">
      <alignment vertical="center"/>
    </xf>
    <xf numFmtId="3" fontId="13" fillId="14" borderId="4" xfId="0" applyNumberFormat="1" applyFont="1" applyFill="1" applyBorder="1" applyAlignment="1">
      <alignment vertical="center"/>
    </xf>
    <xf numFmtId="0" fontId="9" fillId="17" borderId="14" xfId="0" applyFont="1" applyFill="1" applyBorder="1" applyAlignment="1">
      <alignment vertical="center"/>
    </xf>
    <xf numFmtId="0" fontId="9" fillId="17" borderId="15" xfId="0" applyFont="1" applyFill="1" applyBorder="1" applyAlignment="1">
      <alignment horizontal="center" vertical="center" wrapText="1"/>
    </xf>
    <xf numFmtId="0" fontId="9" fillId="17" borderId="16" xfId="0" applyFont="1" applyFill="1" applyBorder="1" applyAlignment="1">
      <alignment horizontal="center" vertical="center"/>
    </xf>
    <xf numFmtId="0" fontId="9" fillId="17" borderId="17" xfId="0" applyFont="1" applyFill="1" applyBorder="1" applyAlignment="1">
      <alignment vertical="center"/>
    </xf>
    <xf numFmtId="165" fontId="7" fillId="14" borderId="18" xfId="0" applyNumberFormat="1" applyFont="1" applyFill="1" applyBorder="1" applyAlignment="1">
      <alignment horizontal="center" vertical="center"/>
    </xf>
    <xf numFmtId="165" fontId="7" fillId="14" borderId="19" xfId="0" applyNumberFormat="1" applyFont="1" applyFill="1" applyBorder="1" applyAlignment="1">
      <alignment horizontal="center" vertical="center"/>
    </xf>
    <xf numFmtId="0" fontId="9" fillId="17" borderId="20" xfId="0" applyFont="1" applyFill="1" applyBorder="1" applyAlignment="1">
      <alignment vertical="center"/>
    </xf>
    <xf numFmtId="165" fontId="7" fillId="14" borderId="21" xfId="0" applyNumberFormat="1" applyFont="1" applyFill="1" applyBorder="1" applyAlignment="1">
      <alignment horizontal="center" vertical="center"/>
    </xf>
    <xf numFmtId="165" fontId="7" fillId="14" borderId="2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4" fontId="0" fillId="14" borderId="0" xfId="0" applyNumberForma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5"/>
    </xf>
    <xf numFmtId="0" fontId="7" fillId="14" borderId="4" xfId="0" applyFont="1" applyFill="1" applyBorder="1" applyAlignment="1">
      <alignment horizontal="center" vertical="center" wrapText="1"/>
    </xf>
    <xf numFmtId="0" fontId="13" fillId="14" borderId="4" xfId="0" applyFont="1" applyFill="1" applyBorder="1" applyAlignment="1">
      <alignment horizontal="center" vertical="center" wrapText="1"/>
    </xf>
    <xf numFmtId="0" fontId="7" fillId="14" borderId="25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4" borderId="27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164" fontId="9" fillId="9" borderId="28" xfId="0" applyNumberFormat="1" applyFont="1" applyFill="1" applyBorder="1" applyAlignment="1">
      <alignment vertical="center"/>
    </xf>
    <xf numFmtId="165" fontId="9" fillId="9" borderId="28" xfId="0" applyNumberFormat="1" applyFont="1" applyFill="1" applyBorder="1" applyAlignment="1">
      <alignment vertical="center"/>
    </xf>
    <xf numFmtId="0" fontId="9" fillId="7" borderId="0" xfId="0" applyFont="1" applyFill="1" applyAlignment="1">
      <alignment horizontal="center" vertical="center"/>
    </xf>
    <xf numFmtId="0" fontId="15" fillId="12" borderId="0" xfId="0" applyFont="1" applyFill="1" applyAlignment="1">
      <alignment vertical="center"/>
    </xf>
    <xf numFmtId="0" fontId="16" fillId="1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3" fontId="0" fillId="14" borderId="4" xfId="0" applyNumberFormat="1" applyFill="1" applyBorder="1" applyAlignment="1">
      <alignment vertical="center"/>
    </xf>
    <xf numFmtId="3" fontId="0" fillId="2" borderId="4" xfId="0" applyNumberFormat="1" applyFill="1" applyBorder="1" applyAlignment="1">
      <alignment vertical="center"/>
    </xf>
    <xf numFmtId="3" fontId="0" fillId="0" borderId="4" xfId="0" applyNumberFormat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4" fontId="0" fillId="2" borderId="4" xfId="0" applyNumberFormat="1" applyFill="1" applyBorder="1" applyAlignment="1">
      <alignment vertical="center"/>
    </xf>
    <xf numFmtId="165" fontId="0" fillId="0" borderId="12" xfId="0" applyNumberFormat="1" applyBorder="1" applyAlignment="1">
      <alignment vertical="center"/>
    </xf>
    <xf numFmtId="0" fontId="10" fillId="0" borderId="0" xfId="0" applyFont="1" applyAlignment="1">
      <alignment horizontal="right" vertical="center"/>
    </xf>
    <xf numFmtId="166" fontId="10" fillId="15" borderId="4" xfId="0" applyNumberFormat="1" applyFont="1" applyFill="1" applyBorder="1" applyAlignment="1">
      <alignment vertical="center"/>
    </xf>
    <xf numFmtId="3" fontId="18" fillId="14" borderId="4" xfId="0" applyNumberFormat="1" applyFont="1" applyFill="1" applyBorder="1" applyAlignment="1">
      <alignment vertical="center"/>
    </xf>
    <xf numFmtId="0" fontId="3" fillId="19" borderId="1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vertical="center" wrapText="1"/>
    </xf>
    <xf numFmtId="9" fontId="7" fillId="14" borderId="0" xfId="0" applyNumberFormat="1" applyFont="1" applyFill="1" applyAlignment="1">
      <alignment vertical="center"/>
    </xf>
    <xf numFmtId="0" fontId="20" fillId="0" borderId="0" xfId="2" applyFont="1" applyAlignment="1">
      <alignment vertical="center"/>
    </xf>
    <xf numFmtId="0" fontId="0" fillId="19" borderId="3" xfId="0" applyFill="1" applyBorder="1" applyAlignment="1">
      <alignment horizontal="center" vertical="center" wrapText="1"/>
    </xf>
    <xf numFmtId="0" fontId="7" fillId="14" borderId="0" xfId="0" applyFont="1" applyFill="1" applyAlignment="1">
      <alignment vertical="center"/>
    </xf>
    <xf numFmtId="0" fontId="21" fillId="8" borderId="0" xfId="0" applyFont="1" applyFill="1" applyAlignment="1">
      <alignment vertical="center"/>
    </xf>
    <xf numFmtId="164" fontId="9" fillId="17" borderId="4" xfId="0" applyNumberFormat="1" applyFont="1" applyFill="1" applyBorder="1" applyAlignment="1">
      <alignment vertical="center"/>
    </xf>
    <xf numFmtId="168" fontId="9" fillId="17" borderId="4" xfId="0" applyNumberFormat="1" applyFont="1" applyFill="1" applyBorder="1" applyAlignment="1">
      <alignment vertical="center"/>
    </xf>
    <xf numFmtId="169" fontId="9" fillId="17" borderId="4" xfId="0" applyNumberFormat="1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5" fillId="8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4" fontId="0" fillId="14" borderId="28" xfId="0" applyNumberFormat="1" applyFill="1" applyBorder="1" applyAlignment="1">
      <alignment vertical="center"/>
    </xf>
    <xf numFmtId="166" fontId="10" fillId="0" borderId="34" xfId="0" applyNumberFormat="1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2" fillId="12" borderId="0" xfId="0" applyFont="1" applyFill="1" applyAlignment="1">
      <alignment vertical="center"/>
    </xf>
    <xf numFmtId="0" fontId="23" fillId="1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9" fontId="7" fillId="14" borderId="4" xfId="0" applyNumberFormat="1" applyFont="1" applyFill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14" borderId="4" xfId="0" applyFon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4" fontId="0" fillId="14" borderId="4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6" fontId="10" fillId="4" borderId="4" xfId="0" applyNumberFormat="1" applyFont="1" applyFill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0" fontId="7" fillId="20" borderId="0" xfId="0" applyFont="1" applyFill="1" applyAlignment="1">
      <alignment vertical="center"/>
    </xf>
    <xf numFmtId="0" fontId="24" fillId="11" borderId="0" xfId="0" applyFont="1" applyFill="1" applyAlignment="1">
      <alignment vertical="center"/>
    </xf>
    <xf numFmtId="0" fontId="11" fillId="11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164" fontId="18" fillId="14" borderId="4" xfId="0" applyNumberFormat="1" applyFont="1" applyFill="1" applyBorder="1" applyAlignment="1">
      <alignment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10" fontId="9" fillId="14" borderId="12" xfId="0" applyNumberFormat="1" applyFont="1" applyFill="1" applyBorder="1" applyAlignment="1">
      <alignment vertical="center"/>
    </xf>
    <xf numFmtId="10" fontId="9" fillId="2" borderId="4" xfId="0" applyNumberFormat="1" applyFont="1" applyFill="1" applyBorder="1" applyAlignment="1">
      <alignment vertical="center"/>
    </xf>
    <xf numFmtId="10" fontId="9" fillId="2" borderId="11" xfId="0" applyNumberFormat="1" applyFont="1" applyFill="1" applyBorder="1" applyAlignment="1">
      <alignment vertical="center"/>
    </xf>
    <xf numFmtId="0" fontId="9" fillId="2" borderId="33" xfId="0" applyFont="1" applyFill="1" applyBorder="1" applyAlignment="1">
      <alignment vertical="center"/>
    </xf>
    <xf numFmtId="0" fontId="9" fillId="14" borderId="28" xfId="0" applyFont="1" applyFill="1" applyBorder="1" applyAlignment="1">
      <alignment vertical="center"/>
    </xf>
    <xf numFmtId="0" fontId="9" fillId="14" borderId="32" xfId="0" applyFont="1" applyFill="1" applyBorder="1" applyAlignment="1">
      <alignment vertical="center"/>
    </xf>
    <xf numFmtId="0" fontId="24" fillId="11" borderId="4" xfId="0" applyFont="1" applyFill="1" applyBorder="1" applyAlignment="1">
      <alignment vertical="center"/>
    </xf>
    <xf numFmtId="0" fontId="11" fillId="11" borderId="4" xfId="0" applyFont="1" applyFill="1" applyBorder="1" applyAlignment="1">
      <alignment vertical="center"/>
    </xf>
    <xf numFmtId="0" fontId="9" fillId="2" borderId="32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6" fillId="13" borderId="4" xfId="0" applyFont="1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/>
    </xf>
    <xf numFmtId="3" fontId="9" fillId="14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0" fontId="0" fillId="0" borderId="4" xfId="0" applyNumberFormat="1" applyBorder="1" applyAlignment="1">
      <alignment vertical="center"/>
    </xf>
    <xf numFmtId="9" fontId="0" fillId="0" borderId="4" xfId="0" applyNumberFormat="1" applyBorder="1" applyAlignment="1">
      <alignment vertical="center"/>
    </xf>
    <xf numFmtId="0" fontId="6" fillId="0" borderId="0" xfId="0" applyFont="1"/>
    <xf numFmtId="0" fontId="6" fillId="2" borderId="0" xfId="0" applyFont="1" applyFill="1" applyAlignment="1">
      <alignment horizontal="center" vertical="center"/>
    </xf>
    <xf numFmtId="0" fontId="9" fillId="4" borderId="0" xfId="0" applyFont="1" applyFill="1"/>
    <xf numFmtId="0" fontId="0" fillId="2" borderId="0" xfId="0" applyFill="1"/>
    <xf numFmtId="0" fontId="5" fillId="2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22" fillId="11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" fillId="21" borderId="36" xfId="3" applyFill="1" applyBorder="1" applyAlignment="1">
      <alignment vertical="center"/>
    </xf>
    <xf numFmtId="164" fontId="1" fillId="14" borderId="37" xfId="3" applyNumberFormat="1" applyFill="1" applyBorder="1" applyAlignment="1">
      <alignment horizontal="center" vertical="center"/>
    </xf>
    <xf numFmtId="0" fontId="12" fillId="21" borderId="38" xfId="3" applyFont="1" applyFill="1" applyBorder="1" applyAlignment="1">
      <alignment horizontal="center" vertical="center"/>
    </xf>
    <xf numFmtId="4" fontId="9" fillId="14" borderId="12" xfId="0" applyNumberFormat="1" applyFont="1" applyFill="1" applyBorder="1" applyAlignment="1">
      <alignment horizontal="center" vertical="center"/>
    </xf>
    <xf numFmtId="4" fontId="9" fillId="14" borderId="4" xfId="0" applyNumberFormat="1" applyFont="1" applyFill="1" applyBorder="1" applyAlignment="1">
      <alignment horizontal="center" vertical="center"/>
    </xf>
    <xf numFmtId="4" fontId="9" fillId="14" borderId="11" xfId="0" applyNumberFormat="1" applyFont="1" applyFill="1" applyBorder="1" applyAlignment="1">
      <alignment horizontal="center" vertical="center"/>
    </xf>
    <xf numFmtId="0" fontId="26" fillId="0" borderId="0" xfId="0" applyFont="1"/>
    <xf numFmtId="0" fontId="0" fillId="2" borderId="12" xfId="0" applyFill="1" applyBorder="1"/>
    <xf numFmtId="0" fontId="0" fillId="2" borderId="4" xfId="0" applyFill="1" applyBorder="1"/>
    <xf numFmtId="0" fontId="0" fillId="2" borderId="11" xfId="0" applyFill="1" applyBorder="1"/>
    <xf numFmtId="0" fontId="1" fillId="21" borderId="36" xfId="3" applyFill="1" applyBorder="1" applyAlignment="1">
      <alignment horizontal="left" vertical="center"/>
    </xf>
    <xf numFmtId="9" fontId="12" fillId="14" borderId="37" xfId="3" applyNumberFormat="1" applyFont="1" applyFill="1" applyBorder="1" applyAlignment="1">
      <alignment horizontal="center" vertical="center"/>
    </xf>
    <xf numFmtId="0" fontId="1" fillId="2" borderId="36" xfId="3" applyFill="1" applyBorder="1" applyAlignment="1">
      <alignment horizontal="right" vertical="center"/>
    </xf>
    <xf numFmtId="9" fontId="9" fillId="14" borderId="12" xfId="1" applyFont="1" applyFill="1" applyBorder="1" applyAlignment="1">
      <alignment horizontal="center" vertical="center"/>
    </xf>
    <xf numFmtId="165" fontId="9" fillId="14" borderId="12" xfId="1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0" fillId="0" borderId="39" xfId="0" applyBorder="1"/>
    <xf numFmtId="0" fontId="0" fillId="0" borderId="7" xfId="0" applyBorder="1"/>
    <xf numFmtId="0" fontId="9" fillId="0" borderId="31" xfId="0" applyFont="1" applyBorder="1" applyAlignment="1">
      <alignment vertical="center"/>
    </xf>
    <xf numFmtId="0" fontId="6" fillId="22" borderId="4" xfId="0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3" fillId="22" borderId="4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3" fillId="22" borderId="40" xfId="0" applyFont="1" applyFill="1" applyBorder="1" applyAlignment="1">
      <alignment horizontal="center" vertical="center"/>
    </xf>
    <xf numFmtId="0" fontId="0" fillId="0" borderId="9" xfId="0" applyBorder="1"/>
    <xf numFmtId="4" fontId="9" fillId="4" borderId="4" xfId="0" applyNumberFormat="1" applyFont="1" applyFill="1" applyBorder="1" applyAlignment="1">
      <alignment vertical="center"/>
    </xf>
    <xf numFmtId="0" fontId="12" fillId="0" borderId="0" xfId="0" applyFont="1"/>
    <xf numFmtId="4" fontId="0" fillId="4" borderId="4" xfId="0" applyNumberFormat="1" applyFill="1" applyBorder="1" applyAlignment="1">
      <alignment vertical="center"/>
    </xf>
    <xf numFmtId="4" fontId="18" fillId="4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0" fillId="24" borderId="42" xfId="0" applyFill="1" applyBorder="1" applyAlignment="1">
      <alignment horizontal="center" vertical="center"/>
    </xf>
    <xf numFmtId="164" fontId="0" fillId="24" borderId="42" xfId="0" applyNumberFormat="1" applyFill="1" applyBorder="1" applyAlignment="1">
      <alignment vertical="center"/>
    </xf>
    <xf numFmtId="0" fontId="10" fillId="24" borderId="42" xfId="0" applyFont="1" applyFill="1" applyBorder="1" applyAlignment="1">
      <alignment horizontal="center" vertical="center"/>
    </xf>
    <xf numFmtId="4" fontId="0" fillId="4" borderId="40" xfId="0" applyNumberFormat="1" applyFill="1" applyBorder="1" applyAlignment="1">
      <alignment vertical="center"/>
    </xf>
    <xf numFmtId="4" fontId="18" fillId="14" borderId="4" xfId="0" applyNumberFormat="1" applyFont="1" applyFill="1" applyBorder="1" applyAlignment="1">
      <alignment vertical="center"/>
    </xf>
    <xf numFmtId="164" fontId="28" fillId="25" borderId="43" xfId="0" applyNumberFormat="1" applyFont="1" applyFill="1" applyBorder="1" applyAlignment="1">
      <alignment horizontal="center" vertical="center"/>
    </xf>
    <xf numFmtId="4" fontId="0" fillId="14" borderId="40" xfId="0" applyNumberFormat="1" applyFill="1" applyBorder="1" applyAlignment="1">
      <alignment vertical="center"/>
    </xf>
    <xf numFmtId="0" fontId="9" fillId="2" borderId="28" xfId="0" applyFont="1" applyFill="1" applyBorder="1" applyAlignment="1">
      <alignment horizontal="right" vertical="center"/>
    </xf>
    <xf numFmtId="3" fontId="9" fillId="4" borderId="4" xfId="0" applyNumberFormat="1" applyFont="1" applyFill="1" applyBorder="1" applyAlignment="1">
      <alignment vertical="center"/>
    </xf>
    <xf numFmtId="0" fontId="12" fillId="2" borderId="28" xfId="0" applyFont="1" applyFill="1" applyBorder="1" applyAlignment="1">
      <alignment horizontal="right" vertical="center"/>
    </xf>
    <xf numFmtId="3" fontId="0" fillId="4" borderId="4" xfId="0" applyNumberFormat="1" applyFill="1" applyBorder="1" applyAlignment="1">
      <alignment vertical="center"/>
    </xf>
    <xf numFmtId="3" fontId="18" fillId="4" borderId="4" xfId="0" applyNumberFormat="1" applyFont="1" applyFill="1" applyBorder="1" applyAlignment="1">
      <alignment vertical="center"/>
    </xf>
    <xf numFmtId="164" fontId="28" fillId="25" borderId="42" xfId="0" applyNumberFormat="1" applyFont="1" applyFill="1" applyBorder="1" applyAlignment="1">
      <alignment horizontal="center" vertical="center"/>
    </xf>
    <xf numFmtId="3" fontId="0" fillId="4" borderId="40" xfId="0" applyNumberFormat="1" applyFill="1" applyBorder="1" applyAlignment="1">
      <alignment vertical="center"/>
    </xf>
    <xf numFmtId="0" fontId="18" fillId="14" borderId="4" xfId="0" applyFont="1" applyFill="1" applyBorder="1" applyAlignment="1">
      <alignment vertical="center"/>
    </xf>
    <xf numFmtId="0" fontId="0" fillId="24" borderId="43" xfId="0" applyFill="1" applyBorder="1" applyAlignment="1">
      <alignment horizontal="center" vertical="center"/>
    </xf>
    <xf numFmtId="0" fontId="10" fillId="24" borderId="43" xfId="0" applyFont="1" applyFill="1" applyBorder="1" applyAlignment="1">
      <alignment horizontal="center" vertical="center"/>
    </xf>
    <xf numFmtId="0" fontId="0" fillId="14" borderId="40" xfId="0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18" fillId="4" borderId="4" xfId="0" applyFont="1" applyFill="1" applyBorder="1" applyAlignment="1">
      <alignment vertical="center"/>
    </xf>
    <xf numFmtId="170" fontId="28" fillId="25" borderId="43" xfId="0" applyNumberFormat="1" applyFont="1" applyFill="1" applyBorder="1" applyAlignment="1">
      <alignment horizontal="center" vertical="center"/>
    </xf>
    <xf numFmtId="0" fontId="0" fillId="4" borderId="40" xfId="0" applyFill="1" applyBorder="1" applyAlignment="1">
      <alignment vertical="center"/>
    </xf>
    <xf numFmtId="0" fontId="9" fillId="2" borderId="4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0" fillId="24" borderId="44" xfId="0" applyFill="1" applyBorder="1" applyAlignment="1">
      <alignment horizontal="center" vertical="center"/>
    </xf>
    <xf numFmtId="164" fontId="28" fillId="25" borderId="44" xfId="0" applyNumberFormat="1" applyFont="1" applyFill="1" applyBorder="1" applyAlignment="1">
      <alignment horizontal="center" vertical="center"/>
    </xf>
    <xf numFmtId="0" fontId="10" fillId="24" borderId="4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9" fontId="0" fillId="14" borderId="0" xfId="0" applyNumberFormat="1" applyFill="1"/>
    <xf numFmtId="9" fontId="9" fillId="4" borderId="4" xfId="1" applyFont="1" applyFill="1" applyBorder="1" applyAlignment="1">
      <alignment vertical="center"/>
    </xf>
    <xf numFmtId="9" fontId="0" fillId="14" borderId="4" xfId="1" applyFont="1" applyFill="1" applyBorder="1" applyAlignment="1">
      <alignment vertical="center"/>
    </xf>
    <xf numFmtId="9" fontId="18" fillId="14" borderId="4" xfId="1" applyFont="1" applyFill="1" applyBorder="1" applyAlignment="1">
      <alignment vertical="center"/>
    </xf>
    <xf numFmtId="9" fontId="0" fillId="14" borderId="40" xfId="1" applyFont="1" applyFill="1" applyBorder="1" applyAlignment="1">
      <alignment vertical="center"/>
    </xf>
    <xf numFmtId="9" fontId="0" fillId="4" borderId="4" xfId="1" applyFont="1" applyFill="1" applyBorder="1" applyAlignment="1">
      <alignment vertical="center"/>
    </xf>
    <xf numFmtId="0" fontId="0" fillId="26" borderId="45" xfId="0" applyFill="1" applyBorder="1" applyAlignment="1">
      <alignment horizontal="right" vertical="center"/>
    </xf>
    <xf numFmtId="0" fontId="0" fillId="14" borderId="45" xfId="0" applyFill="1" applyBorder="1" applyAlignment="1">
      <alignment horizontal="center" vertical="center"/>
    </xf>
    <xf numFmtId="0" fontId="0" fillId="26" borderId="45" xfId="0" applyFill="1" applyBorder="1" applyAlignment="1">
      <alignment horizontal="center" vertical="center"/>
    </xf>
    <xf numFmtId="9" fontId="0" fillId="4" borderId="40" xfId="1" applyFont="1" applyFill="1" applyBorder="1" applyAlignment="1">
      <alignment vertical="center"/>
    </xf>
    <xf numFmtId="0" fontId="0" fillId="26" borderId="46" xfId="0" applyFill="1" applyBorder="1" applyAlignment="1">
      <alignment horizontal="right" vertical="center"/>
    </xf>
    <xf numFmtId="0" fontId="0" fillId="14" borderId="46" xfId="0" applyFill="1" applyBorder="1" applyAlignment="1">
      <alignment horizontal="center" vertical="center"/>
    </xf>
    <xf numFmtId="164" fontId="9" fillId="4" borderId="4" xfId="0" applyNumberFormat="1" applyFont="1" applyFill="1" applyBorder="1"/>
    <xf numFmtId="164" fontId="0" fillId="0" borderId="4" xfId="0" applyNumberFormat="1" applyBorder="1"/>
    <xf numFmtId="165" fontId="0" fillId="14" borderId="46" xfId="0" applyNumberFormat="1" applyFill="1" applyBorder="1" applyAlignment="1">
      <alignment horizontal="center" vertical="center"/>
    </xf>
    <xf numFmtId="0" fontId="0" fillId="26" borderId="46" xfId="0" applyFill="1" applyBorder="1" applyAlignment="1">
      <alignment horizontal="center" vertical="center"/>
    </xf>
    <xf numFmtId="164" fontId="0" fillId="0" borderId="40" xfId="0" applyNumberFormat="1" applyBorder="1"/>
    <xf numFmtId="0" fontId="0" fillId="26" borderId="47" xfId="0" applyFill="1" applyBorder="1" applyAlignment="1">
      <alignment vertical="center"/>
    </xf>
    <xf numFmtId="165" fontId="0" fillId="14" borderId="47" xfId="0" applyNumberFormat="1" applyFill="1" applyBorder="1" applyAlignment="1">
      <alignment horizontal="center" vertical="center"/>
    </xf>
    <xf numFmtId="0" fontId="0" fillId="26" borderId="47" xfId="0" applyFill="1" applyBorder="1" applyAlignment="1">
      <alignment horizontal="center" vertical="center"/>
    </xf>
    <xf numFmtId="164" fontId="0" fillId="0" borderId="48" xfId="0" applyNumberFormat="1" applyBorder="1"/>
    <xf numFmtId="164" fontId="0" fillId="0" borderId="49" xfId="0" applyNumberFormat="1" applyBorder="1"/>
    <xf numFmtId="0" fontId="12" fillId="0" borderId="49" xfId="0" applyFont="1" applyBorder="1" applyAlignment="1">
      <alignment vertical="center"/>
    </xf>
    <xf numFmtId="0" fontId="0" fillId="0" borderId="50" xfId="0" applyBorder="1"/>
    <xf numFmtId="0" fontId="0" fillId="0" borderId="24" xfId="0" applyBorder="1"/>
    <xf numFmtId="0" fontId="0" fillId="14" borderId="0" xfId="0" applyFill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9" fontId="0" fillId="0" borderId="4" xfId="0" applyNumberFormat="1" applyBorder="1" applyAlignment="1">
      <alignment vertical="center" wrapText="1"/>
    </xf>
    <xf numFmtId="4" fontId="0" fillId="0" borderId="4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3" fontId="0" fillId="0" borderId="4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1" fillId="1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13" borderId="4" xfId="0" applyFont="1" applyFill="1" applyBorder="1" applyAlignment="1">
      <alignment horizontal="left" vertical="center"/>
    </xf>
    <xf numFmtId="0" fontId="11" fillId="1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18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11" borderId="1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1" fillId="16" borderId="32" xfId="0" applyFont="1" applyFill="1" applyBorder="1" applyAlignment="1">
      <alignment horizontal="center" vertical="center"/>
    </xf>
    <xf numFmtId="0" fontId="11" fillId="16" borderId="5" xfId="0" applyFont="1" applyFill="1" applyBorder="1" applyAlignment="1">
      <alignment horizontal="center" vertical="center"/>
    </xf>
    <xf numFmtId="0" fontId="11" fillId="16" borderId="33" xfId="0" applyFont="1" applyFill="1" applyBorder="1" applyAlignment="1">
      <alignment horizontal="center" vertical="center"/>
    </xf>
    <xf numFmtId="0" fontId="3" fillId="19" borderId="1" xfId="0" applyFont="1" applyFill="1" applyBorder="1" applyAlignment="1">
      <alignment horizontal="center" vertical="center"/>
    </xf>
    <xf numFmtId="0" fontId="3" fillId="19" borderId="0" xfId="0" applyFont="1" applyFill="1" applyAlignment="1">
      <alignment horizontal="center" vertical="center"/>
    </xf>
    <xf numFmtId="0" fontId="3" fillId="19" borderId="29" xfId="0" applyFont="1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 wrapText="1"/>
    </xf>
    <xf numFmtId="0" fontId="0" fillId="19" borderId="3" xfId="0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9" xfId="0" applyFont="1" applyFill="1" applyBorder="1" applyAlignment="1">
      <alignment horizontal="center" vertical="center" wrapText="1"/>
    </xf>
    <xf numFmtId="0" fontId="11" fillId="11" borderId="32" xfId="0" applyFont="1" applyFill="1" applyBorder="1" applyAlignment="1">
      <alignment horizontal="center" vertical="center"/>
    </xf>
    <xf numFmtId="0" fontId="11" fillId="11" borderId="5" xfId="0" applyFont="1" applyFill="1" applyBorder="1" applyAlignment="1">
      <alignment horizontal="center" vertical="center"/>
    </xf>
    <xf numFmtId="0" fontId="11" fillId="11" borderId="3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13" borderId="11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 wrapText="1"/>
    </xf>
    <xf numFmtId="0" fontId="3" fillId="13" borderId="35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70" fontId="28" fillId="25" borderId="43" xfId="0" applyNumberFormat="1" applyFont="1" applyFill="1" applyBorder="1" applyAlignment="1">
      <alignment horizontal="center" vertical="center"/>
    </xf>
    <xf numFmtId="0" fontId="11" fillId="18" borderId="11" xfId="0" applyFont="1" applyFill="1" applyBorder="1" applyAlignment="1">
      <alignment horizontal="center" vertical="center"/>
    </xf>
    <xf numFmtId="0" fontId="11" fillId="18" borderId="12" xfId="0" applyFont="1" applyFill="1" applyBorder="1" applyAlignment="1">
      <alignment horizontal="center" vertical="center"/>
    </xf>
    <xf numFmtId="0" fontId="11" fillId="18" borderId="35" xfId="0" applyFont="1" applyFill="1" applyBorder="1" applyAlignment="1">
      <alignment horizontal="center" vertical="center"/>
    </xf>
    <xf numFmtId="0" fontId="11" fillId="18" borderId="13" xfId="0" applyFont="1" applyFill="1" applyBorder="1" applyAlignment="1">
      <alignment horizontal="left" vertical="center"/>
    </xf>
    <xf numFmtId="0" fontId="11" fillId="18" borderId="35" xfId="0" applyFont="1" applyFill="1" applyBorder="1" applyAlignment="1">
      <alignment horizontal="left" vertical="center"/>
    </xf>
    <xf numFmtId="0" fontId="11" fillId="18" borderId="41" xfId="0" applyFont="1" applyFill="1" applyBorder="1" applyAlignment="1">
      <alignment horizontal="left" vertical="center"/>
    </xf>
    <xf numFmtId="0" fontId="15" fillId="23" borderId="0" xfId="0" applyFont="1" applyFill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64" fontId="28" fillId="25" borderId="43" xfId="0" applyNumberFormat="1" applyFont="1" applyFill="1" applyBorder="1" applyAlignment="1">
      <alignment horizontal="center" vertical="center"/>
    </xf>
  </cellXfs>
  <cellStyles count="4">
    <cellStyle name="Link" xfId="2" builtinId="8"/>
    <cellStyle name="Prozent" xfId="1" builtinId="5"/>
    <cellStyle name="Standard" xfId="0" builtinId="0"/>
    <cellStyle name="Standard 7" xfId="3" xr:uid="{996FFE6A-35C4-4922-B58E-9C8FDD7547E7}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chweizer-fn.de/stoff/wkapazitaet/wkapazitaet_metall.php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schweizer-fn.de/stoff/wkapazitaet/wkapazitaet_metall.php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D172-B1E5-413D-BA1D-3AF709C587AB}">
  <dimension ref="B1:E57"/>
  <sheetViews>
    <sheetView workbookViewId="0">
      <selection activeCell="E8" sqref="E8"/>
    </sheetView>
  </sheetViews>
  <sheetFormatPr baseColWidth="10" defaultRowHeight="14.4" x14ac:dyDescent="0.55000000000000004"/>
  <cols>
    <col min="1" max="2" width="10.9453125" style="13"/>
    <col min="3" max="3" width="30.578125" style="13" customWidth="1"/>
    <col min="4" max="5" width="10.9453125" style="13"/>
    <col min="6" max="6" width="3.89453125" style="13" customWidth="1"/>
    <col min="7" max="16384" width="10.9453125" style="13"/>
  </cols>
  <sheetData>
    <row r="1" spans="2:5" ht="12.9" customHeight="1" x14ac:dyDescent="0.55000000000000004">
      <c r="B1" s="258" t="s">
        <v>226</v>
      </c>
      <c r="C1" s="258"/>
    </row>
    <row r="2" spans="2:5" x14ac:dyDescent="0.55000000000000004">
      <c r="B2" s="82" t="str">
        <f>Übersicht!B2</f>
        <v>Nahverkehr</v>
      </c>
    </row>
    <row r="5" spans="2:5" ht="17.05" customHeight="1" x14ac:dyDescent="0.55000000000000004">
      <c r="B5" s="259" t="str">
        <f>$B$2</f>
        <v>Nahverkehr</v>
      </c>
      <c r="C5" s="260"/>
      <c r="D5" s="249" t="s">
        <v>265</v>
      </c>
      <c r="E5" s="249" t="s">
        <v>266</v>
      </c>
    </row>
    <row r="6" spans="2:5" ht="17.05" customHeight="1" x14ac:dyDescent="0.55000000000000004">
      <c r="B6" s="257" t="s">
        <v>23</v>
      </c>
      <c r="C6" s="250" t="s">
        <v>229</v>
      </c>
      <c r="D6" s="255">
        <f>Übersicht!D6</f>
        <v>450</v>
      </c>
      <c r="E6" s="255">
        <f>Übersicht!E6</f>
        <v>450</v>
      </c>
    </row>
    <row r="7" spans="2:5" ht="17.05" customHeight="1" x14ac:dyDescent="0.55000000000000004">
      <c r="B7" s="257"/>
      <c r="C7" s="250" t="s">
        <v>234</v>
      </c>
      <c r="D7" s="255">
        <f>Übersicht!D11</f>
        <v>1074.3275505331846</v>
      </c>
      <c r="E7" s="255">
        <f>Übersicht!E11</f>
        <v>1074.3275505331846</v>
      </c>
    </row>
    <row r="8" spans="2:5" ht="17.05" customHeight="1" x14ac:dyDescent="0.55000000000000004">
      <c r="B8" s="257"/>
      <c r="C8" s="250" t="s">
        <v>236</v>
      </c>
      <c r="D8" s="256">
        <f>Übersicht!D13</f>
        <v>0.94499999999999995</v>
      </c>
      <c r="E8" s="256">
        <f>Übersicht!E13</f>
        <v>0.94499999999999995</v>
      </c>
    </row>
    <row r="9" spans="2:5" ht="17.05" customHeight="1" x14ac:dyDescent="0.55000000000000004">
      <c r="B9" s="151" t="s">
        <v>239</v>
      </c>
      <c r="C9" s="250" t="s">
        <v>229</v>
      </c>
      <c r="D9" s="255">
        <f>Übersicht!D19</f>
        <v>700</v>
      </c>
      <c r="E9" s="255">
        <f>Übersicht!E19</f>
        <v>700</v>
      </c>
    </row>
    <row r="10" spans="2:5" ht="17.05" customHeight="1" x14ac:dyDescent="0.55000000000000004">
      <c r="B10" s="257" t="s">
        <v>24</v>
      </c>
      <c r="C10" s="250" t="s">
        <v>242</v>
      </c>
      <c r="D10" s="255">
        <f>Übersicht!D25</f>
        <v>600</v>
      </c>
      <c r="E10" s="255">
        <f>Übersicht!E25</f>
        <v>65.999999999999986</v>
      </c>
    </row>
    <row r="11" spans="2:5" ht="17.05" customHeight="1" x14ac:dyDescent="0.55000000000000004">
      <c r="B11" s="257"/>
      <c r="C11" s="250" t="s">
        <v>246</v>
      </c>
      <c r="D11" s="255">
        <f>Übersicht!D29</f>
        <v>400</v>
      </c>
      <c r="E11" s="255">
        <f>Übersicht!E29</f>
        <v>400</v>
      </c>
    </row>
    <row r="12" spans="2:5" ht="17.05" customHeight="1" x14ac:dyDescent="0.55000000000000004">
      <c r="B12" s="257"/>
      <c r="C12" s="250" t="s">
        <v>247</v>
      </c>
      <c r="D12" s="255">
        <f>Übersicht!D30</f>
        <v>735</v>
      </c>
      <c r="E12" s="255">
        <f>Übersicht!E30</f>
        <v>98.999999999999986</v>
      </c>
    </row>
    <row r="13" spans="2:5" ht="17.05" customHeight="1" x14ac:dyDescent="0.55000000000000004">
      <c r="B13" s="257"/>
      <c r="C13" s="250" t="s">
        <v>249</v>
      </c>
      <c r="D13" s="255">
        <f>Übersicht!D32</f>
        <v>2000</v>
      </c>
      <c r="E13" s="255">
        <f>Übersicht!E32</f>
        <v>219.99999999999994</v>
      </c>
    </row>
    <row r="14" spans="2:5" ht="17.05" customHeight="1" x14ac:dyDescent="0.55000000000000004">
      <c r="B14" s="257" t="s">
        <v>253</v>
      </c>
      <c r="C14" s="250" t="s">
        <v>229</v>
      </c>
      <c r="D14" s="255"/>
      <c r="E14" s="255">
        <f>Übersicht!E42</f>
        <v>396.00000000000006</v>
      </c>
    </row>
    <row r="15" spans="2:5" ht="17.05" customHeight="1" x14ac:dyDescent="0.55000000000000004">
      <c r="B15" s="257"/>
      <c r="C15" s="250" t="s">
        <v>263</v>
      </c>
      <c r="D15" s="255"/>
      <c r="E15" s="255">
        <f>Übersicht!E44</f>
        <v>396.00000000000006</v>
      </c>
    </row>
    <row r="16" spans="2:5" ht="17.05" customHeight="1" x14ac:dyDescent="0.55000000000000004">
      <c r="B16" s="257" t="s">
        <v>264</v>
      </c>
      <c r="C16" s="250" t="s">
        <v>262</v>
      </c>
      <c r="D16" s="255"/>
      <c r="E16" s="255">
        <f>Übersicht!E50</f>
        <v>700</v>
      </c>
    </row>
    <row r="17" spans="2:5" ht="17.05" customHeight="1" x14ac:dyDescent="0.55000000000000004">
      <c r="B17" s="257"/>
      <c r="C17" s="250" t="s">
        <v>261</v>
      </c>
      <c r="D17" s="255"/>
      <c r="E17" s="255">
        <f>Übersicht!E51</f>
        <v>35</v>
      </c>
    </row>
    <row r="18" spans="2:5" ht="17.05" customHeight="1" x14ac:dyDescent="0.55000000000000004">
      <c r="B18" s="257"/>
      <c r="C18" s="250" t="s">
        <v>259</v>
      </c>
      <c r="D18" s="256"/>
      <c r="E18" s="255">
        <f>Übersicht!E55</f>
        <v>250</v>
      </c>
    </row>
    <row r="19" spans="2:5" ht="17.05" customHeight="1" x14ac:dyDescent="0.55000000000000004">
      <c r="B19" s="257"/>
      <c r="C19" s="250" t="s">
        <v>260</v>
      </c>
      <c r="D19" s="256"/>
      <c r="E19" s="255">
        <f>Übersicht!E56</f>
        <v>285</v>
      </c>
    </row>
    <row r="20" spans="2:5" ht="17.05" customHeight="1" x14ac:dyDescent="0.55000000000000004"/>
    <row r="21" spans="2:5" ht="17.05" customHeight="1" x14ac:dyDescent="0.55000000000000004"/>
    <row r="22" spans="2:5" ht="17.05" customHeight="1" x14ac:dyDescent="0.55000000000000004"/>
    <row r="23" spans="2:5" ht="17.05" customHeight="1" x14ac:dyDescent="0.55000000000000004"/>
    <row r="24" spans="2:5" ht="17.05" customHeight="1" x14ac:dyDescent="0.55000000000000004"/>
    <row r="25" spans="2:5" ht="17.05" customHeight="1" x14ac:dyDescent="0.55000000000000004"/>
    <row r="26" spans="2:5" ht="17.05" customHeight="1" x14ac:dyDescent="0.55000000000000004"/>
    <row r="27" spans="2:5" ht="17.05" customHeight="1" x14ac:dyDescent="0.55000000000000004"/>
    <row r="28" spans="2:5" ht="17.05" customHeight="1" x14ac:dyDescent="0.55000000000000004"/>
    <row r="29" spans="2:5" ht="17.05" customHeight="1" x14ac:dyDescent="0.55000000000000004"/>
    <row r="30" spans="2:5" ht="17.05" customHeight="1" x14ac:dyDescent="0.55000000000000004"/>
    <row r="31" spans="2:5" ht="17.05" customHeight="1" x14ac:dyDescent="0.55000000000000004"/>
    <row r="32" spans="2:5" ht="17.05" customHeight="1" x14ac:dyDescent="0.55000000000000004"/>
    <row r="33" ht="17.05" customHeight="1" x14ac:dyDescent="0.55000000000000004"/>
    <row r="34" ht="17.05" customHeight="1" x14ac:dyDescent="0.55000000000000004"/>
    <row r="35" ht="17.05" customHeight="1" x14ac:dyDescent="0.55000000000000004"/>
    <row r="36" ht="17.05" customHeight="1" x14ac:dyDescent="0.55000000000000004"/>
    <row r="37" ht="17.05" customHeight="1" x14ac:dyDescent="0.55000000000000004"/>
    <row r="38" ht="17.05" customHeight="1" x14ac:dyDescent="0.55000000000000004"/>
    <row r="39" ht="17.05" customHeight="1" x14ac:dyDescent="0.55000000000000004"/>
    <row r="40" ht="17.05" customHeight="1" x14ac:dyDescent="0.55000000000000004"/>
    <row r="41" ht="17.05" customHeight="1" x14ac:dyDescent="0.55000000000000004"/>
    <row r="42" ht="17.05" customHeight="1" x14ac:dyDescent="0.55000000000000004"/>
    <row r="43" ht="17.05" customHeight="1" x14ac:dyDescent="0.55000000000000004"/>
    <row r="44" ht="17.05" customHeight="1" x14ac:dyDescent="0.55000000000000004"/>
    <row r="45" ht="17.05" customHeight="1" x14ac:dyDescent="0.55000000000000004"/>
    <row r="46" ht="17.05" customHeight="1" x14ac:dyDescent="0.55000000000000004"/>
    <row r="47" ht="17.05" customHeight="1" x14ac:dyDescent="0.55000000000000004"/>
    <row r="48" ht="17.05" customHeight="1" x14ac:dyDescent="0.55000000000000004"/>
    <row r="49" ht="17.05" customHeight="1" x14ac:dyDescent="0.55000000000000004"/>
    <row r="50" ht="17.05" customHeight="1" x14ac:dyDescent="0.55000000000000004"/>
    <row r="51" ht="17.05" customHeight="1" x14ac:dyDescent="0.55000000000000004"/>
    <row r="52" ht="17.05" customHeight="1" x14ac:dyDescent="0.55000000000000004"/>
    <row r="53" ht="17.05" customHeight="1" x14ac:dyDescent="0.55000000000000004"/>
    <row r="54" ht="17.05" customHeight="1" x14ac:dyDescent="0.55000000000000004"/>
    <row r="55" ht="17.05" customHeight="1" x14ac:dyDescent="0.55000000000000004"/>
    <row r="56" ht="17.05" customHeight="1" x14ac:dyDescent="0.55000000000000004"/>
    <row r="57" ht="17.05" customHeight="1" x14ac:dyDescent="0.55000000000000004"/>
  </sheetData>
  <mergeCells count="6">
    <mergeCell ref="B10:B13"/>
    <mergeCell ref="B14:B15"/>
    <mergeCell ref="B16:B19"/>
    <mergeCell ref="B1:C1"/>
    <mergeCell ref="B5:C5"/>
    <mergeCell ref="B6:B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310E-96C5-40D2-8318-0B0B8BE4A548}">
  <dimension ref="B1:H56"/>
  <sheetViews>
    <sheetView workbookViewId="0">
      <selection activeCell="I9" sqref="I9"/>
    </sheetView>
  </sheetViews>
  <sheetFormatPr baseColWidth="10" defaultRowHeight="14.4" x14ac:dyDescent="0.55000000000000004"/>
  <cols>
    <col min="1" max="2" width="10.9453125" style="13"/>
    <col min="3" max="3" width="30.578125" style="13" customWidth="1"/>
    <col min="4" max="9" width="10.9453125" style="13"/>
    <col min="10" max="10" width="29.41796875" style="13" customWidth="1"/>
    <col min="11" max="16384" width="10.9453125" style="13"/>
  </cols>
  <sheetData>
    <row r="1" spans="2:8" ht="12.9" customHeight="1" x14ac:dyDescent="0.55000000000000004">
      <c r="B1" s="258" t="s">
        <v>226</v>
      </c>
      <c r="C1" s="258"/>
    </row>
    <row r="2" spans="2:8" x14ac:dyDescent="0.55000000000000004">
      <c r="B2" s="248" t="s">
        <v>258</v>
      </c>
    </row>
    <row r="5" spans="2:8" x14ac:dyDescent="0.55000000000000004">
      <c r="B5" s="259" t="str">
        <f>$B$2</f>
        <v>Nahverkehr</v>
      </c>
      <c r="C5" s="260"/>
      <c r="D5" s="249" t="s">
        <v>227</v>
      </c>
      <c r="E5" s="249" t="s">
        <v>228</v>
      </c>
    </row>
    <row r="6" spans="2:8" x14ac:dyDescent="0.55000000000000004">
      <c r="B6" s="257" t="s">
        <v>23</v>
      </c>
      <c r="C6" s="250" t="s">
        <v>229</v>
      </c>
      <c r="D6" s="251">
        <f>INDEX(BEV_2030_motor!$H$6:$R$6,$H6)</f>
        <v>450</v>
      </c>
      <c r="E6" s="251">
        <f>INDEX(FCEV_2030_motor!$H$6:$R$6,$H6)</f>
        <v>450</v>
      </c>
      <c r="H6" s="13">
        <v>1</v>
      </c>
    </row>
    <row r="7" spans="2:8" x14ac:dyDescent="0.55000000000000004">
      <c r="B7" s="257"/>
      <c r="C7" s="250" t="s">
        <v>230</v>
      </c>
      <c r="D7" s="251">
        <f>INDEX(BEV_2030_motor!$H$6:$R$6,$H7)</f>
        <v>607.5</v>
      </c>
      <c r="E7" s="251">
        <f>INDEX(FCEV_2030_motor!$H$6:$R$6,$H7)</f>
        <v>607.5</v>
      </c>
      <c r="H7" s="13">
        <v>2</v>
      </c>
    </row>
    <row r="8" spans="2:8" x14ac:dyDescent="0.55000000000000004">
      <c r="B8" s="257"/>
      <c r="C8" s="250" t="s">
        <v>231</v>
      </c>
      <c r="D8" s="251">
        <f>INDEX(BEV_2030_motor!$H$6:$R$6,$H8)</f>
        <v>4000</v>
      </c>
      <c r="E8" s="251">
        <f>INDEX(FCEV_2030_motor!$H$6:$R$6,$H8)</f>
        <v>4000</v>
      </c>
      <c r="H8" s="13">
        <v>3</v>
      </c>
    </row>
    <row r="9" spans="2:8" x14ac:dyDescent="0.55000000000000004">
      <c r="B9" s="257"/>
      <c r="C9" s="250" t="s">
        <v>232</v>
      </c>
      <c r="D9" s="251">
        <f>INDEX(BEV_2030_motor!$H$6:$R$6,$H9)</f>
        <v>4000</v>
      </c>
      <c r="E9" s="251">
        <f>INDEX(FCEV_2030_motor!$H$6:$R$6,$H9)</f>
        <v>4000</v>
      </c>
      <c r="H9" s="13">
        <v>4</v>
      </c>
    </row>
    <row r="10" spans="2:8" x14ac:dyDescent="0.55000000000000004">
      <c r="B10" s="257"/>
      <c r="C10" s="250" t="s">
        <v>233</v>
      </c>
      <c r="D10" s="251">
        <f>INDEX(BEV_2030_motor!$H$6:$R$6,$H10)</f>
        <v>8000</v>
      </c>
      <c r="E10" s="251">
        <f>INDEX(FCEV_2030_motor!$H$6:$R$6,$H10)</f>
        <v>8000</v>
      </c>
      <c r="H10" s="13">
        <v>5</v>
      </c>
    </row>
    <row r="11" spans="2:8" x14ac:dyDescent="0.55000000000000004">
      <c r="B11" s="257"/>
      <c r="C11" s="250" t="s">
        <v>234</v>
      </c>
      <c r="D11" s="251">
        <f>INDEX(BEV_2030_motor!$H$6:$R$6,$H11)</f>
        <v>1074.3275505331846</v>
      </c>
      <c r="E11" s="251">
        <f>INDEX(FCEV_2030_motor!$H$6:$R$6,$H11)</f>
        <v>1074.3275505331846</v>
      </c>
      <c r="H11" s="13">
        <v>6</v>
      </c>
    </row>
    <row r="12" spans="2:8" x14ac:dyDescent="0.55000000000000004">
      <c r="B12" s="257"/>
      <c r="C12" s="250" t="s">
        <v>235</v>
      </c>
      <c r="D12" s="251">
        <f>INDEX(BEV_2030_motor!$H$6:$R$6,$H12)</f>
        <v>1450.3421932197994</v>
      </c>
      <c r="E12" s="251">
        <f>INDEX(FCEV_2030_motor!$H$6:$R$6,$H12)</f>
        <v>1450.3421932197994</v>
      </c>
      <c r="H12" s="13">
        <v>7</v>
      </c>
    </row>
    <row r="13" spans="2:8" x14ac:dyDescent="0.55000000000000004">
      <c r="B13" s="257"/>
      <c r="C13" s="250" t="s">
        <v>236</v>
      </c>
      <c r="D13" s="252">
        <f>INDEX(BEV_2030_motor!$H$6:$R$6,$H13)</f>
        <v>0.94499999999999995</v>
      </c>
      <c r="E13" s="252">
        <f>INDEX(FCEV_2030_motor!$H$6:$R$6,$H13)</f>
        <v>0.94499999999999995</v>
      </c>
      <c r="H13" s="13">
        <v>8</v>
      </c>
    </row>
    <row r="14" spans="2:8" x14ac:dyDescent="0.55000000000000004">
      <c r="B14" s="257"/>
      <c r="C14" s="250" t="s">
        <v>237</v>
      </c>
      <c r="D14" s="251">
        <f>INDEX(BEV_2030_motor!$H$6:$R$6,$H14)</f>
        <v>5000</v>
      </c>
      <c r="E14" s="251">
        <f>INDEX(FCEV_2030_motor!$H$6:$R$6,$H14)</f>
        <v>5000</v>
      </c>
      <c r="H14" s="13">
        <v>9</v>
      </c>
    </row>
    <row r="15" spans="2:8" x14ac:dyDescent="0.55000000000000004">
      <c r="B15" s="257"/>
      <c r="C15" s="250" t="s">
        <v>238</v>
      </c>
      <c r="D15" s="251">
        <f>INDEX(BEV_2030_motor!$H$6:$R$6,$H15)</f>
        <v>859.46204042654767</v>
      </c>
      <c r="E15" s="251">
        <f>INDEX(FCEV_2030_motor!$H$6:$R$6,$H15)</f>
        <v>859.46204042654767</v>
      </c>
      <c r="H15" s="13">
        <v>10</v>
      </c>
    </row>
    <row r="16" spans="2:8" x14ac:dyDescent="0.55000000000000004">
      <c r="B16" s="257"/>
      <c r="C16" s="250" t="s">
        <v>37</v>
      </c>
      <c r="D16" s="252">
        <f>INDEX(BEV_2030_motor!$H$6:$R$6,$H16)</f>
        <v>0.6</v>
      </c>
      <c r="E16" s="252">
        <f>INDEX(FCEV_2030_motor!$H$6:$R$6,$H16)</f>
        <v>0.6</v>
      </c>
      <c r="H16" s="13">
        <v>11</v>
      </c>
    </row>
    <row r="18" spans="2:8" x14ac:dyDescent="0.55000000000000004">
      <c r="B18" s="259" t="str">
        <f>$B$2</f>
        <v>Nahverkehr</v>
      </c>
      <c r="C18" s="260"/>
      <c r="D18" s="249" t="s">
        <v>227</v>
      </c>
      <c r="E18" s="249" t="s">
        <v>228</v>
      </c>
    </row>
    <row r="19" spans="2:8" x14ac:dyDescent="0.55000000000000004">
      <c r="B19" s="257" t="s">
        <v>239</v>
      </c>
      <c r="C19" s="250" t="s">
        <v>229</v>
      </c>
      <c r="D19" s="251">
        <f>INDEX(BEV_2030_FU!$H$6:$R$6,$H19)</f>
        <v>700</v>
      </c>
      <c r="E19" s="251">
        <f>INDEX(FCEV_2030_FU!$H$6:$R$6,$H19)</f>
        <v>700</v>
      </c>
      <c r="H19" s="13">
        <v>1</v>
      </c>
    </row>
    <row r="20" spans="2:8" x14ac:dyDescent="0.55000000000000004">
      <c r="B20" s="257"/>
      <c r="C20" s="250" t="s">
        <v>230</v>
      </c>
      <c r="D20" s="251">
        <f>INDEX(BEV_2030_FU!$H$6:$R$6,$H20)</f>
        <v>875</v>
      </c>
      <c r="E20" s="251">
        <f>INDEX(FCEV_2030_FU!$H$6:$R$6,$H20)</f>
        <v>875</v>
      </c>
      <c r="H20" s="13">
        <v>2</v>
      </c>
    </row>
    <row r="21" spans="2:8" x14ac:dyDescent="0.55000000000000004">
      <c r="B21" s="257"/>
      <c r="C21" s="250" t="s">
        <v>240</v>
      </c>
      <c r="D21" s="252">
        <f>INDEX(BEV_2030_FU!$H$6:$R$6,$H21)</f>
        <v>0.97</v>
      </c>
      <c r="E21" s="252">
        <f>INDEX(FCEV_2030_FU!$H$6:$R$6,$H21)</f>
        <v>0.97</v>
      </c>
      <c r="H21" s="13">
        <v>8</v>
      </c>
    </row>
    <row r="22" spans="2:8" x14ac:dyDescent="0.55000000000000004">
      <c r="B22" s="257"/>
      <c r="C22" s="250" t="s">
        <v>241</v>
      </c>
      <c r="D22" s="252">
        <f>INDEX(BEV_2030_FU!$H$6:$R$6,$H22)</f>
        <v>0.97</v>
      </c>
      <c r="E22" s="252">
        <f>INDEX(FCEV_2030_FU!$H$6:$R$6,$H22)</f>
        <v>0.97</v>
      </c>
      <c r="H22" s="13">
        <v>9</v>
      </c>
    </row>
    <row r="24" spans="2:8" x14ac:dyDescent="0.55000000000000004">
      <c r="B24" s="259" t="str">
        <f>$B$2</f>
        <v>Nahverkehr</v>
      </c>
      <c r="C24" s="260"/>
      <c r="D24" s="249" t="s">
        <v>227</v>
      </c>
      <c r="E24" s="249" t="s">
        <v>228</v>
      </c>
    </row>
    <row r="25" spans="2:8" x14ac:dyDescent="0.55000000000000004">
      <c r="B25" s="257" t="s">
        <v>24</v>
      </c>
      <c r="C25" s="250" t="s">
        <v>242</v>
      </c>
      <c r="D25" s="251">
        <f>INDEX(BEV_2030_battery!$H$6:$R$6,$H25)</f>
        <v>600</v>
      </c>
      <c r="E25" s="251">
        <f>INDEX(FCEV_2030_battery!$H$6:$R$6,$H25)</f>
        <v>65.999999999999986</v>
      </c>
      <c r="H25" s="13">
        <v>1</v>
      </c>
    </row>
    <row r="26" spans="2:8" x14ac:dyDescent="0.55000000000000004">
      <c r="B26" s="257"/>
      <c r="C26" s="250" t="s">
        <v>243</v>
      </c>
      <c r="D26" s="251">
        <f>INDEX(BEV_2030_battery!$H$6:$R$6,$H26)</f>
        <v>30</v>
      </c>
      <c r="E26" s="251">
        <f>INDEX(FCEV_2030_battery!$H$6:$R$6,$H26)</f>
        <v>3.2999999999999994</v>
      </c>
      <c r="H26" s="13">
        <v>2</v>
      </c>
    </row>
    <row r="27" spans="2:8" x14ac:dyDescent="0.55000000000000004">
      <c r="B27" s="257"/>
      <c r="C27" s="250" t="s">
        <v>244</v>
      </c>
      <c r="D27" s="251">
        <f>INDEX(BEV_2030_battery!$H$6:$R$6,$H27)</f>
        <v>570</v>
      </c>
      <c r="E27" s="251">
        <f>INDEX(FCEV_2030_battery!$H$6:$R$6,$H27)</f>
        <v>62.699999999999982</v>
      </c>
      <c r="H27" s="13">
        <v>3</v>
      </c>
    </row>
    <row r="28" spans="2:8" x14ac:dyDescent="0.55000000000000004">
      <c r="B28" s="257"/>
      <c r="C28" s="250" t="s">
        <v>245</v>
      </c>
      <c r="D28" s="251">
        <f>INDEX(BEV_2030_battery!$H$6:$R$6,$H28)</f>
        <v>540</v>
      </c>
      <c r="E28" s="251">
        <f>INDEX(FCEV_2030_battery!$H$6:$R$6,$H28)</f>
        <v>59.399999999999984</v>
      </c>
      <c r="H28" s="13">
        <v>4</v>
      </c>
    </row>
    <row r="29" spans="2:8" x14ac:dyDescent="0.55000000000000004">
      <c r="B29" s="257"/>
      <c r="C29" s="250" t="s">
        <v>246</v>
      </c>
      <c r="D29" s="251">
        <f>INDEX(BEV_2030_battery!$H$6:$R$6,$H29)</f>
        <v>400</v>
      </c>
      <c r="E29" s="251">
        <f>INDEX(FCEV_2030_battery!$H$6:$R$6,$H29)</f>
        <v>400</v>
      </c>
      <c r="H29" s="13">
        <v>5</v>
      </c>
    </row>
    <row r="30" spans="2:8" x14ac:dyDescent="0.55000000000000004">
      <c r="B30" s="257"/>
      <c r="C30" s="250" t="s">
        <v>247</v>
      </c>
      <c r="D30" s="251">
        <f>INDEX(BEV_2030_battery!$H$6:$R$6,$H30)</f>
        <v>735</v>
      </c>
      <c r="E30" s="251">
        <f>INDEX(FCEV_2030_battery!$H$6:$R$6,$H30)</f>
        <v>98.999999999999986</v>
      </c>
      <c r="H30" s="13">
        <v>6</v>
      </c>
    </row>
    <row r="31" spans="2:8" x14ac:dyDescent="0.55000000000000004">
      <c r="B31" s="257"/>
      <c r="C31" s="250" t="s">
        <v>248</v>
      </c>
      <c r="D31" s="251">
        <f>INDEX(BEV_2030_battery!$H$6:$R$6,$H31)</f>
        <v>735</v>
      </c>
      <c r="E31" s="251">
        <f>INDEX(FCEV_2030_battery!$H$6:$R$6,$H31)</f>
        <v>247.49999999999997</v>
      </c>
      <c r="H31" s="13">
        <v>7</v>
      </c>
    </row>
    <row r="32" spans="2:8" x14ac:dyDescent="0.55000000000000004">
      <c r="B32" s="257"/>
      <c r="C32" s="250" t="s">
        <v>249</v>
      </c>
      <c r="D32" s="251">
        <f>INDEX(BEV_2030_battery!$H$6:$R$6,$H32)</f>
        <v>2000</v>
      </c>
      <c r="E32" s="251">
        <f>INDEX(FCEV_2030_battery!$H$6:$R$6,$H32)</f>
        <v>219.99999999999994</v>
      </c>
      <c r="H32" s="13">
        <v>8</v>
      </c>
    </row>
    <row r="33" spans="2:8" x14ac:dyDescent="0.55000000000000004">
      <c r="B33" s="257"/>
      <c r="C33" s="250" t="s">
        <v>250</v>
      </c>
      <c r="D33" s="251">
        <f>INDEX(BEV_2030_battery!$H$6:$R$6,$H33)</f>
        <v>90000</v>
      </c>
      <c r="E33" s="251">
        <f>INDEX(FCEV_2030_battery!$H$6:$R$6,$H33)</f>
        <v>9899.9999999999982</v>
      </c>
      <c r="H33" s="13">
        <v>9</v>
      </c>
    </row>
    <row r="34" spans="2:8" x14ac:dyDescent="0.55000000000000004">
      <c r="B34" s="257"/>
      <c r="C34" s="250" t="s">
        <v>251</v>
      </c>
      <c r="D34" s="253">
        <f>INDEX(BEV_2030_battery!$H$6:$R$6,$H34)</f>
        <v>0.2</v>
      </c>
      <c r="E34" s="253">
        <f>INDEX(FCEV_2030_battery!$H$6:$R$6,$H34)</f>
        <v>0</v>
      </c>
      <c r="H34" s="13">
        <v>10</v>
      </c>
    </row>
    <row r="35" spans="2:8" x14ac:dyDescent="0.55000000000000004">
      <c r="B35" s="257"/>
      <c r="C35" s="250" t="s">
        <v>252</v>
      </c>
      <c r="D35" s="251">
        <f>INDEX(BEV_2030_battery!$H$6:$R$6,$H35)</f>
        <v>2700</v>
      </c>
      <c r="E35" s="251">
        <f>INDEX(FCEV_2030_battery!$H$6:$R$6,$H35)</f>
        <v>0</v>
      </c>
      <c r="H35" s="13">
        <v>11</v>
      </c>
    </row>
    <row r="37" spans="2:8" x14ac:dyDescent="0.55000000000000004">
      <c r="B37" s="259" t="str">
        <f>$B$2</f>
        <v>Nahverkehr</v>
      </c>
      <c r="C37" s="260"/>
      <c r="D37" s="249" t="s">
        <v>227</v>
      </c>
      <c r="E37" s="249" t="s">
        <v>228</v>
      </c>
    </row>
    <row r="38" spans="2:8" ht="15" customHeight="1" x14ac:dyDescent="0.55000000000000004">
      <c r="B38" s="261" t="s">
        <v>253</v>
      </c>
      <c r="C38" s="250" t="s">
        <v>254</v>
      </c>
      <c r="D38" s="251"/>
      <c r="E38" s="251">
        <f>INDEX(FCEV_2030_FC!$D$23:$D$32,$H38)</f>
        <v>450</v>
      </c>
      <c r="H38" s="13">
        <v>1</v>
      </c>
    </row>
    <row r="39" spans="2:8" ht="15" customHeight="1" x14ac:dyDescent="0.55000000000000004">
      <c r="B39" s="262"/>
      <c r="C39" s="250" t="s">
        <v>255</v>
      </c>
      <c r="D39" s="251"/>
      <c r="E39" s="251">
        <f>INDEX(FCEV_2030_FC!$D$23:$D$32,$H39)</f>
        <v>495.00000000000006</v>
      </c>
      <c r="H39" s="13">
        <v>2</v>
      </c>
    </row>
    <row r="40" spans="2:8" ht="15" customHeight="1" x14ac:dyDescent="0.55000000000000004">
      <c r="B40" s="262"/>
      <c r="C40" s="250" t="s">
        <v>211</v>
      </c>
      <c r="D40" s="251"/>
      <c r="E40" s="251">
        <f>INDEX(FCEV_2030_FC!$D$23:$D$32,$H40)</f>
        <v>0.8</v>
      </c>
      <c r="H40" s="13">
        <v>3</v>
      </c>
    </row>
    <row r="41" spans="2:8" ht="15" customHeight="1" x14ac:dyDescent="0.55000000000000004">
      <c r="B41" s="262"/>
      <c r="C41" s="250" t="s">
        <v>213</v>
      </c>
      <c r="D41" s="251"/>
      <c r="E41" s="251">
        <f>INDEX(FCEV_2030_FC!$D$23:$D$32,$H41)</f>
        <v>0.19999999999999996</v>
      </c>
      <c r="H41" s="13">
        <v>4</v>
      </c>
    </row>
    <row r="42" spans="2:8" ht="15" customHeight="1" x14ac:dyDescent="0.55000000000000004">
      <c r="B42" s="262"/>
      <c r="C42" s="250" t="s">
        <v>215</v>
      </c>
      <c r="D42" s="251"/>
      <c r="E42" s="251">
        <f>INDEX(FCEV_2030_FC!$D$23:$D$32,$H42)</f>
        <v>396.00000000000006</v>
      </c>
      <c r="H42" s="13">
        <v>5</v>
      </c>
    </row>
    <row r="43" spans="2:8" ht="15" customHeight="1" x14ac:dyDescent="0.55000000000000004">
      <c r="B43" s="262"/>
      <c r="C43" s="250" t="s">
        <v>217</v>
      </c>
      <c r="D43" s="251"/>
      <c r="E43" s="251">
        <f>INDEX(FCEV_2030_FC!$D$23:$D$32,$H43)</f>
        <v>98.999999999999986</v>
      </c>
      <c r="H43" s="13">
        <v>6</v>
      </c>
    </row>
    <row r="44" spans="2:8" ht="15" customHeight="1" x14ac:dyDescent="0.55000000000000004">
      <c r="B44" s="262"/>
      <c r="C44" s="250" t="s">
        <v>219</v>
      </c>
      <c r="D44" s="251"/>
      <c r="E44" s="251">
        <f>INDEX(FCEV_2030_FC!$D$23:$D$32,$H44)</f>
        <v>396.00000000000006</v>
      </c>
      <c r="H44" s="13">
        <v>7</v>
      </c>
    </row>
    <row r="45" spans="2:8" ht="15" customHeight="1" x14ac:dyDescent="0.55000000000000004">
      <c r="B45" s="262"/>
      <c r="C45" s="250" t="s">
        <v>221</v>
      </c>
      <c r="D45" s="252"/>
      <c r="E45" s="251">
        <f>INDEX(FCEV_2030_FC!$D$23:$D$32,$H45)</f>
        <v>164.99999999999997</v>
      </c>
      <c r="H45" s="13">
        <v>8</v>
      </c>
    </row>
    <row r="46" spans="2:8" ht="15" customHeight="1" x14ac:dyDescent="0.55000000000000004">
      <c r="B46" s="262"/>
      <c r="C46" s="250" t="s">
        <v>223</v>
      </c>
      <c r="D46" s="251"/>
      <c r="E46" s="251">
        <f>INDEX(FCEV_2030_FC!$D$23:$D$32,$H46)</f>
        <v>285</v>
      </c>
      <c r="H46" s="13">
        <v>9</v>
      </c>
    </row>
    <row r="47" spans="2:8" ht="15" customHeight="1" x14ac:dyDescent="0.55000000000000004">
      <c r="B47" s="263"/>
      <c r="C47" s="250" t="s">
        <v>225</v>
      </c>
      <c r="D47" s="251"/>
      <c r="E47" s="251">
        <f>INDEX(FCEV_2030_FC!$D$23:$D$32,$H47)</f>
        <v>846</v>
      </c>
      <c r="H47" s="13">
        <v>10</v>
      </c>
    </row>
    <row r="48" spans="2:8" ht="15" customHeight="1" x14ac:dyDescent="0.55000000000000004">
      <c r="B48" s="261" t="s">
        <v>256</v>
      </c>
      <c r="C48" s="250" t="s">
        <v>251</v>
      </c>
      <c r="D48" s="251"/>
      <c r="E48" s="254">
        <f>INDEX(FCEV_2030_FC!$D$13:$D$21,$H48)</f>
        <v>1.3</v>
      </c>
      <c r="H48" s="13">
        <v>1</v>
      </c>
    </row>
    <row r="49" spans="2:8" ht="15" customHeight="1" x14ac:dyDescent="0.55000000000000004">
      <c r="B49" s="262"/>
      <c r="C49" s="250" t="s">
        <v>257</v>
      </c>
      <c r="D49" s="251"/>
      <c r="E49" s="254">
        <f>INDEX(FCEV_2030_FC!$D$13:$D$21,$H49)</f>
        <v>3.9039039039039038</v>
      </c>
      <c r="H49" s="13">
        <v>2</v>
      </c>
    </row>
    <row r="50" spans="2:8" ht="15" customHeight="1" x14ac:dyDescent="0.55000000000000004">
      <c r="B50" s="262"/>
      <c r="C50" s="250" t="s">
        <v>184</v>
      </c>
      <c r="D50" s="251"/>
      <c r="E50" s="251">
        <f>INDEX(FCEV_2030_FC!$D$13:$D$21,$H50)</f>
        <v>700</v>
      </c>
      <c r="H50" s="13">
        <v>3</v>
      </c>
    </row>
    <row r="51" spans="2:8" ht="15" customHeight="1" x14ac:dyDescent="0.55000000000000004">
      <c r="B51" s="262"/>
      <c r="C51" s="250" t="s">
        <v>188</v>
      </c>
      <c r="D51" s="251"/>
      <c r="E51" s="251">
        <f>INDEX(FCEV_2030_FC!$D$13:$D$21,$H51)</f>
        <v>35</v>
      </c>
      <c r="H51" s="13">
        <v>4</v>
      </c>
    </row>
    <row r="52" spans="2:8" ht="15" customHeight="1" x14ac:dyDescent="0.55000000000000004">
      <c r="B52" s="262"/>
      <c r="C52" s="250" t="s">
        <v>191</v>
      </c>
      <c r="D52" s="251"/>
      <c r="E52" s="251">
        <f>INDEX(FCEV_2030_FC!$D$13:$D$21,$H52)</f>
        <v>875</v>
      </c>
      <c r="H52" s="13">
        <v>5</v>
      </c>
    </row>
    <row r="53" spans="2:8" ht="15" customHeight="1" x14ac:dyDescent="0.55000000000000004">
      <c r="B53" s="262"/>
      <c r="C53" s="250" t="s">
        <v>195</v>
      </c>
      <c r="D53" s="251"/>
      <c r="E53" s="251">
        <f>INDEX(FCEV_2030_FC!$D$13:$D$21,$H53)</f>
        <v>1165.5</v>
      </c>
      <c r="H53" s="13">
        <v>6</v>
      </c>
    </row>
    <row r="54" spans="2:8" ht="15" customHeight="1" x14ac:dyDescent="0.55000000000000004">
      <c r="B54" s="262"/>
      <c r="C54" s="250" t="s">
        <v>198</v>
      </c>
      <c r="D54" s="251"/>
      <c r="E54" s="251">
        <f>INDEX(FCEV_2030_FC!$D$13:$D$21,$H54)</f>
        <v>896.53846153846155</v>
      </c>
      <c r="H54" s="13">
        <v>7</v>
      </c>
    </row>
    <row r="55" spans="2:8" x14ac:dyDescent="0.55000000000000004">
      <c r="B55" s="262"/>
      <c r="C55" s="250" t="s">
        <v>202</v>
      </c>
      <c r="D55" s="252"/>
      <c r="E55" s="251">
        <f>INDEX(FCEV_2030_FC!$D$13:$D$21,$H55)</f>
        <v>250</v>
      </c>
      <c r="H55" s="13">
        <v>8</v>
      </c>
    </row>
    <row r="56" spans="2:8" x14ac:dyDescent="0.55000000000000004">
      <c r="B56" s="263"/>
      <c r="C56" s="250" t="s">
        <v>205</v>
      </c>
      <c r="D56" s="252"/>
      <c r="E56" s="251">
        <f>INDEX(FCEV_2030_FC!$D$13:$D$21,$H56)</f>
        <v>285</v>
      </c>
      <c r="H56" s="13">
        <v>9</v>
      </c>
    </row>
  </sheetData>
  <mergeCells count="10">
    <mergeCell ref="B25:B35"/>
    <mergeCell ref="B37:C37"/>
    <mergeCell ref="B38:B47"/>
    <mergeCell ref="B48:B56"/>
    <mergeCell ref="B1:C1"/>
    <mergeCell ref="B5:C5"/>
    <mergeCell ref="B6:B16"/>
    <mergeCell ref="B18:C18"/>
    <mergeCell ref="B19:B22"/>
    <mergeCell ref="B24:C2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BFFF-3C74-49D8-B228-8725A9B2E1B8}">
  <dimension ref="B1:AC31"/>
  <sheetViews>
    <sheetView zoomScale="55" zoomScaleNormal="55" workbookViewId="0">
      <selection activeCell="J6" sqref="J6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1.41796875" style="2" customWidth="1"/>
    <col min="8" max="16" width="12.578125" style="2" customWidth="1"/>
    <col min="17" max="17" width="10" style="2" customWidth="1"/>
    <col min="18" max="18" width="11.578125" style="2" customWidth="1"/>
    <col min="19" max="19" width="5.578125" style="2" customWidth="1"/>
    <col min="20" max="20" width="3.578125" style="2" customWidth="1"/>
    <col min="21" max="21" width="11.41796875" style="2"/>
    <col min="22" max="22" width="19.83984375" style="2" customWidth="1"/>
    <col min="23" max="23" width="14.41796875" style="2" customWidth="1"/>
    <col min="24" max="24" width="5.83984375" style="2" customWidth="1"/>
    <col min="25" max="25" width="3.41796875" style="2" customWidth="1"/>
    <col min="26" max="26" width="11.41796875" style="2"/>
    <col min="27" max="27" width="7.26171875" style="2" customWidth="1"/>
    <col min="28" max="28" width="11.41796875" style="2"/>
    <col min="29" max="30" width="7.41796875" style="2" customWidth="1"/>
    <col min="31" max="16384" width="11.41796875" style="2"/>
  </cols>
  <sheetData>
    <row r="1" spans="2:29" ht="24" customHeight="1" x14ac:dyDescent="0.55000000000000004">
      <c r="B1" s="1" t="s">
        <v>0</v>
      </c>
    </row>
    <row r="2" spans="2:29" ht="12" customHeight="1" x14ac:dyDescent="0.55000000000000004"/>
    <row r="3" spans="2:29" ht="24" customHeight="1" x14ac:dyDescent="0.55000000000000004">
      <c r="B3" s="3"/>
      <c r="C3" s="264" t="s">
        <v>1</v>
      </c>
      <c r="D3" s="264"/>
      <c r="E3" s="4">
        <v>2030</v>
      </c>
      <c r="F3" s="3"/>
      <c r="H3" s="265" t="s">
        <v>2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</row>
    <row r="4" spans="2:29" ht="48" customHeight="1" x14ac:dyDescent="0.55000000000000004">
      <c r="F4" s="5"/>
      <c r="H4" s="267" t="s">
        <v>3</v>
      </c>
      <c r="I4" s="267" t="s">
        <v>4</v>
      </c>
      <c r="J4" s="267" t="s">
        <v>5</v>
      </c>
      <c r="K4" s="267" t="s">
        <v>6</v>
      </c>
      <c r="L4" s="267" t="s">
        <v>7</v>
      </c>
      <c r="M4" s="267" t="s">
        <v>8</v>
      </c>
      <c r="N4" s="267" t="s">
        <v>9</v>
      </c>
      <c r="O4" s="267" t="s">
        <v>10</v>
      </c>
      <c r="P4" s="272" t="s">
        <v>11</v>
      </c>
      <c r="Q4" s="273"/>
      <c r="R4" s="267" t="s">
        <v>12</v>
      </c>
    </row>
    <row r="5" spans="2:29" ht="48" customHeight="1" x14ac:dyDescent="0.55000000000000004">
      <c r="B5" s="274" t="s">
        <v>13</v>
      </c>
      <c r="C5" s="274"/>
      <c r="D5" s="274"/>
      <c r="E5" s="274"/>
      <c r="F5" s="274"/>
      <c r="H5" s="268"/>
      <c r="I5" s="268"/>
      <c r="J5" s="268"/>
      <c r="K5" s="268"/>
      <c r="L5" s="268"/>
      <c r="M5" s="268"/>
      <c r="N5" s="268"/>
      <c r="O5" s="268"/>
      <c r="P5" s="6" t="s">
        <v>14</v>
      </c>
      <c r="Q5" s="7" t="s">
        <v>15</v>
      </c>
      <c r="R5" s="268"/>
      <c r="U5" s="275" t="s">
        <v>16</v>
      </c>
      <c r="V5" s="275"/>
      <c r="W5" s="275"/>
    </row>
    <row r="6" spans="2:29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24</v>
      </c>
      <c r="H6" s="10">
        <v>450</v>
      </c>
      <c r="I6" s="10">
        <v>607.5</v>
      </c>
      <c r="J6" s="10">
        <v>4000</v>
      </c>
      <c r="K6" s="10">
        <v>4000</v>
      </c>
      <c r="L6" s="10">
        <v>8000</v>
      </c>
      <c r="M6" s="10">
        <v>1074.3275505331846</v>
      </c>
      <c r="N6" s="10">
        <v>1450.3421932197994</v>
      </c>
      <c r="O6" s="11">
        <v>0.94499999999999995</v>
      </c>
      <c r="P6" s="10">
        <v>5000</v>
      </c>
      <c r="Q6" s="10">
        <v>859.46204042654767</v>
      </c>
      <c r="R6" s="11">
        <v>0.6</v>
      </c>
      <c r="U6" s="275"/>
      <c r="V6" s="275"/>
      <c r="W6" s="275"/>
    </row>
    <row r="7" spans="2:29" ht="24" customHeight="1" x14ac:dyDescent="0.7">
      <c r="B7" s="12"/>
      <c r="C7" s="12"/>
      <c r="D7" s="12"/>
      <c r="E7" s="12"/>
      <c r="F7" s="12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U7" s="15"/>
      <c r="V7" s="16">
        <v>1.9912242271901968</v>
      </c>
      <c r="W7" s="17" t="s">
        <v>17</v>
      </c>
    </row>
    <row r="8" spans="2:29" ht="14.65" customHeight="1" thickBot="1" x14ac:dyDescent="0.6">
      <c r="F8" s="5"/>
      <c r="G8" s="18"/>
      <c r="U8" s="17"/>
      <c r="V8" s="17"/>
      <c r="W8" s="17"/>
    </row>
    <row r="9" spans="2:29" ht="24" customHeight="1" thickTop="1" x14ac:dyDescent="0.55000000000000004">
      <c r="H9" s="19" t="s">
        <v>18</v>
      </c>
      <c r="I9" s="20"/>
      <c r="J9" s="20"/>
      <c r="K9" s="20"/>
      <c r="L9" s="20"/>
      <c r="M9" s="20"/>
      <c r="N9" s="20"/>
      <c r="O9" s="20"/>
      <c r="P9" s="20"/>
      <c r="Q9" s="20"/>
      <c r="R9" s="20"/>
      <c r="AB9" s="21" t="s">
        <v>19</v>
      </c>
      <c r="AC9" s="22"/>
    </row>
    <row r="10" spans="2:29" ht="32.1" customHeight="1" x14ac:dyDescent="0.55000000000000004">
      <c r="B10" s="23">
        <v>9</v>
      </c>
      <c r="D10" s="2" t="s">
        <v>20</v>
      </c>
      <c r="H10" s="276" t="s">
        <v>3</v>
      </c>
      <c r="I10" s="276" t="s">
        <v>4</v>
      </c>
      <c r="J10" s="276" t="s">
        <v>5</v>
      </c>
      <c r="K10" s="276" t="s">
        <v>6</v>
      </c>
      <c r="L10" s="276" t="s">
        <v>7</v>
      </c>
      <c r="M10" s="276" t="s">
        <v>8</v>
      </c>
      <c r="N10" s="276" t="s">
        <v>9</v>
      </c>
      <c r="O10" s="276" t="s">
        <v>10</v>
      </c>
      <c r="P10" s="281" t="s">
        <v>11</v>
      </c>
      <c r="Q10" s="282"/>
      <c r="R10" s="276" t="s">
        <v>12</v>
      </c>
      <c r="AB10" s="269" t="s">
        <v>3</v>
      </c>
      <c r="AC10" s="271"/>
    </row>
    <row r="11" spans="2:29" ht="32.1" customHeight="1" x14ac:dyDescent="0.55000000000000004">
      <c r="B11" s="283"/>
      <c r="C11" s="283"/>
      <c r="D11" s="283"/>
      <c r="E11" s="283"/>
      <c r="F11" s="283"/>
      <c r="H11" s="277"/>
      <c r="I11" s="277"/>
      <c r="J11" s="277"/>
      <c r="K11" s="277"/>
      <c r="L11" s="277"/>
      <c r="M11" s="277"/>
      <c r="N11" s="277"/>
      <c r="O11" s="277"/>
      <c r="P11" s="24" t="s">
        <v>14</v>
      </c>
      <c r="Q11" s="25" t="s">
        <v>15</v>
      </c>
      <c r="R11" s="277"/>
      <c r="AB11" s="270"/>
      <c r="AC11" s="271"/>
    </row>
    <row r="12" spans="2:29" ht="24" customHeight="1" x14ac:dyDescent="0.55000000000000004">
      <c r="B12" s="26">
        <v>0</v>
      </c>
      <c r="C12" s="27" t="s">
        <v>21</v>
      </c>
      <c r="D12" s="27" t="s">
        <v>22</v>
      </c>
      <c r="E12" s="27" t="s">
        <v>23</v>
      </c>
      <c r="F12" s="27" t="s">
        <v>24</v>
      </c>
      <c r="H12" s="28">
        <v>120</v>
      </c>
      <c r="I12" s="29">
        <v>162</v>
      </c>
      <c r="J12" s="28">
        <v>4000</v>
      </c>
      <c r="K12" s="28">
        <v>4000</v>
      </c>
      <c r="L12" s="28">
        <v>10000</v>
      </c>
      <c r="M12" s="29">
        <v>286.48734680884922</v>
      </c>
      <c r="N12" s="29">
        <v>386.75791819194643</v>
      </c>
      <c r="O12" s="30">
        <v>0.94499999999999995</v>
      </c>
      <c r="P12" s="31">
        <v>5500</v>
      </c>
      <c r="Q12" s="32">
        <v>208.35443404279945</v>
      </c>
      <c r="R12" s="33">
        <v>0.6</v>
      </c>
      <c r="U12" s="2" t="s">
        <v>25</v>
      </c>
      <c r="AB12" s="34">
        <v>120</v>
      </c>
      <c r="AC12" s="35"/>
    </row>
    <row r="13" spans="2:29" ht="24" customHeight="1" x14ac:dyDescent="0.55000000000000004">
      <c r="B13" s="26">
        <v>0</v>
      </c>
      <c r="C13" s="27" t="s">
        <v>21</v>
      </c>
      <c r="D13" s="27" t="s">
        <v>22</v>
      </c>
      <c r="E13" s="27" t="s">
        <v>23</v>
      </c>
      <c r="F13" s="9" t="s">
        <v>26</v>
      </c>
      <c r="H13" s="28">
        <v>120</v>
      </c>
      <c r="I13" s="29">
        <v>162</v>
      </c>
      <c r="J13" s="28">
        <v>4000</v>
      </c>
      <c r="K13" s="28">
        <v>4000</v>
      </c>
      <c r="L13" s="28">
        <v>10000</v>
      </c>
      <c r="M13" s="29">
        <v>286.48734680884922</v>
      </c>
      <c r="N13" s="29">
        <v>386.75791819194643</v>
      </c>
      <c r="O13" s="30">
        <v>0.94499999999999995</v>
      </c>
      <c r="P13" s="31">
        <v>5500</v>
      </c>
      <c r="Q13" s="32">
        <v>208.35443404279945</v>
      </c>
      <c r="R13" s="33">
        <v>0.6</v>
      </c>
      <c r="U13" s="2" t="s">
        <v>27</v>
      </c>
      <c r="Z13" s="36">
        <v>30</v>
      </c>
      <c r="AA13" s="2" t="s">
        <v>28</v>
      </c>
      <c r="AB13" s="34">
        <v>120</v>
      </c>
      <c r="AC13" s="35"/>
    </row>
    <row r="14" spans="2:29" ht="24" customHeight="1" x14ac:dyDescent="0.55000000000000004">
      <c r="B14" s="26">
        <v>0</v>
      </c>
      <c r="C14" s="27" t="s">
        <v>21</v>
      </c>
      <c r="D14" s="27" t="s">
        <v>22</v>
      </c>
      <c r="E14" s="27" t="s">
        <v>29</v>
      </c>
      <c r="F14" s="27" t="s">
        <v>30</v>
      </c>
      <c r="G14" s="37" t="s">
        <v>31</v>
      </c>
      <c r="H14" s="38">
        <v>1E-4</v>
      </c>
      <c r="I14" s="38">
        <v>1E-4</v>
      </c>
      <c r="J14" s="38">
        <v>1E-4</v>
      </c>
      <c r="K14" s="38">
        <v>1E-4</v>
      </c>
      <c r="L14" s="38">
        <v>1E-4</v>
      </c>
      <c r="M14" s="38">
        <v>1E-4</v>
      </c>
      <c r="N14" s="38">
        <v>1E-4</v>
      </c>
      <c r="O14" s="38">
        <v>1</v>
      </c>
      <c r="P14" s="39">
        <v>1E-4</v>
      </c>
      <c r="Q14" s="38">
        <v>1E-4</v>
      </c>
      <c r="R14" s="40">
        <v>0.99990000000000001</v>
      </c>
      <c r="U14" s="2" t="s">
        <v>32</v>
      </c>
      <c r="Z14" s="36">
        <v>10</v>
      </c>
      <c r="AA14" s="2" t="s">
        <v>28</v>
      </c>
      <c r="AB14" s="41">
        <v>1E-4</v>
      </c>
      <c r="AC14" s="42"/>
    </row>
    <row r="15" spans="2:29" ht="24" customHeight="1" x14ac:dyDescent="0.55000000000000004">
      <c r="B15" s="26">
        <v>0</v>
      </c>
      <c r="C15" s="27" t="s">
        <v>21</v>
      </c>
      <c r="D15" s="27" t="s">
        <v>33</v>
      </c>
      <c r="E15" s="27" t="s">
        <v>23</v>
      </c>
      <c r="F15" s="27" t="s">
        <v>24</v>
      </c>
      <c r="G15" s="37"/>
      <c r="H15" s="28">
        <v>80</v>
      </c>
      <c r="I15" s="29">
        <v>108</v>
      </c>
      <c r="J15" s="28">
        <v>4000</v>
      </c>
      <c r="K15" s="28">
        <v>4000</v>
      </c>
      <c r="L15" s="28">
        <v>9000</v>
      </c>
      <c r="M15" s="29">
        <v>190.99156453923283</v>
      </c>
      <c r="N15" s="29">
        <v>257.83861212796432</v>
      </c>
      <c r="O15" s="30">
        <v>0.94499999999999995</v>
      </c>
      <c r="P15" s="31">
        <v>5300</v>
      </c>
      <c r="Q15" s="32">
        <v>144.14457701074176</v>
      </c>
      <c r="R15" s="33">
        <v>0.6</v>
      </c>
      <c r="AB15" s="34">
        <v>80</v>
      </c>
      <c r="AC15" s="35"/>
    </row>
    <row r="16" spans="2:29" ht="24" customHeight="1" x14ac:dyDescent="0.55000000000000004">
      <c r="B16" s="26">
        <v>0</v>
      </c>
      <c r="C16" s="27" t="s">
        <v>21</v>
      </c>
      <c r="D16" s="27" t="s">
        <v>33</v>
      </c>
      <c r="E16" s="27" t="s">
        <v>23</v>
      </c>
      <c r="F16" s="9" t="s">
        <v>26</v>
      </c>
      <c r="G16" s="37"/>
      <c r="H16" s="28">
        <v>80</v>
      </c>
      <c r="I16" s="29">
        <v>108</v>
      </c>
      <c r="J16" s="28">
        <v>4000</v>
      </c>
      <c r="K16" s="28">
        <v>4000</v>
      </c>
      <c r="L16" s="28">
        <v>9000</v>
      </c>
      <c r="M16" s="29">
        <v>190.99156453923283</v>
      </c>
      <c r="N16" s="29">
        <v>257.83861212796432</v>
      </c>
      <c r="O16" s="30">
        <v>0.94499999999999995</v>
      </c>
      <c r="P16" s="31">
        <v>5300</v>
      </c>
      <c r="Q16" s="32">
        <v>144.14457701074176</v>
      </c>
      <c r="R16" s="33">
        <v>0.6</v>
      </c>
      <c r="AB16" s="34">
        <v>80</v>
      </c>
      <c r="AC16" s="35"/>
    </row>
    <row r="17" spans="2:29" ht="24" customHeight="1" x14ac:dyDescent="0.55000000000000004">
      <c r="B17" s="26">
        <v>0</v>
      </c>
      <c r="C17" s="27" t="s">
        <v>21</v>
      </c>
      <c r="D17" s="27" t="s">
        <v>33</v>
      </c>
      <c r="E17" s="27" t="s">
        <v>29</v>
      </c>
      <c r="F17" s="27" t="s">
        <v>30</v>
      </c>
      <c r="G17" s="37" t="s">
        <v>31</v>
      </c>
      <c r="H17" s="38">
        <v>1E-4</v>
      </c>
      <c r="I17" s="38">
        <v>1E-4</v>
      </c>
      <c r="J17" s="38">
        <v>1E-4</v>
      </c>
      <c r="K17" s="38">
        <v>1E-4</v>
      </c>
      <c r="L17" s="38">
        <v>1E-4</v>
      </c>
      <c r="M17" s="38">
        <v>1E-4</v>
      </c>
      <c r="N17" s="38">
        <v>1E-4</v>
      </c>
      <c r="O17" s="38">
        <v>1</v>
      </c>
      <c r="P17" s="39">
        <v>1E-4</v>
      </c>
      <c r="Q17" s="38">
        <v>1E-4</v>
      </c>
      <c r="R17" s="40">
        <v>0.99990000000000001</v>
      </c>
      <c r="U17" s="284" t="s">
        <v>34</v>
      </c>
      <c r="V17" s="284"/>
      <c r="W17" s="284"/>
      <c r="AB17" s="41">
        <v>1E-4</v>
      </c>
      <c r="AC17" s="42"/>
    </row>
    <row r="18" spans="2:29" ht="29.5" customHeight="1" x14ac:dyDescent="0.55000000000000004">
      <c r="B18" s="26">
        <v>0</v>
      </c>
      <c r="C18" s="27" t="s">
        <v>35</v>
      </c>
      <c r="D18" s="27" t="s">
        <v>22</v>
      </c>
      <c r="E18" s="27" t="s">
        <v>23</v>
      </c>
      <c r="F18" s="9" t="s">
        <v>26</v>
      </c>
      <c r="G18" s="37"/>
      <c r="H18" s="43">
        <v>450</v>
      </c>
      <c r="I18" s="29">
        <v>607.5</v>
      </c>
      <c r="J18" s="28">
        <v>4000</v>
      </c>
      <c r="K18" s="28">
        <v>4000</v>
      </c>
      <c r="L18" s="28">
        <v>8000</v>
      </c>
      <c r="M18" s="29">
        <v>1074.3275505331846</v>
      </c>
      <c r="N18" s="29">
        <v>1450.3421932197994</v>
      </c>
      <c r="O18" s="30">
        <v>0.94499999999999995</v>
      </c>
      <c r="P18" s="31">
        <v>5000</v>
      </c>
      <c r="Q18" s="32">
        <v>859.46204042654767</v>
      </c>
      <c r="R18" s="33">
        <v>0.6</v>
      </c>
      <c r="U18" s="44"/>
      <c r="V18" s="45" t="s">
        <v>36</v>
      </c>
      <c r="W18" s="46" t="s">
        <v>37</v>
      </c>
      <c r="AB18" s="34">
        <v>500</v>
      </c>
      <c r="AC18" s="35"/>
    </row>
    <row r="19" spans="2:29" ht="24" customHeight="1" x14ac:dyDescent="0.55000000000000004">
      <c r="B19" s="26">
        <v>0</v>
      </c>
      <c r="C19" s="27" t="s">
        <v>35</v>
      </c>
      <c r="D19" s="27" t="s">
        <v>22</v>
      </c>
      <c r="E19" s="27" t="s">
        <v>29</v>
      </c>
      <c r="F19" s="27" t="s">
        <v>30</v>
      </c>
      <c r="G19" s="37" t="s">
        <v>31</v>
      </c>
      <c r="H19" s="38">
        <v>1E-4</v>
      </c>
      <c r="I19" s="38">
        <v>1E-4</v>
      </c>
      <c r="J19" s="38">
        <v>1E-4</v>
      </c>
      <c r="K19" s="38">
        <v>1E-4</v>
      </c>
      <c r="L19" s="38">
        <v>1E-4</v>
      </c>
      <c r="M19" s="38">
        <v>1E-4</v>
      </c>
      <c r="N19" s="38">
        <v>1E-4</v>
      </c>
      <c r="O19" s="38">
        <v>1</v>
      </c>
      <c r="P19" s="39">
        <v>1E-4</v>
      </c>
      <c r="Q19" s="38">
        <v>1E-4</v>
      </c>
      <c r="R19" s="40">
        <v>0.99990000000000001</v>
      </c>
      <c r="U19" s="47">
        <v>1990</v>
      </c>
      <c r="V19" s="48">
        <v>0.92</v>
      </c>
      <c r="W19" s="49">
        <v>0.55000000000000004</v>
      </c>
      <c r="AB19" s="41">
        <v>1E-4</v>
      </c>
      <c r="AC19" s="42"/>
    </row>
    <row r="20" spans="2:29" ht="24" customHeight="1" x14ac:dyDescent="0.55000000000000004">
      <c r="B20" s="26">
        <v>9</v>
      </c>
      <c r="C20" s="27" t="s">
        <v>35</v>
      </c>
      <c r="D20" s="27" t="s">
        <v>33</v>
      </c>
      <c r="E20" s="27" t="s">
        <v>23</v>
      </c>
      <c r="F20" s="27" t="s">
        <v>24</v>
      </c>
      <c r="G20" s="37"/>
      <c r="H20" s="43">
        <v>450</v>
      </c>
      <c r="I20" s="29">
        <v>607.5</v>
      </c>
      <c r="J20" s="28">
        <v>4000</v>
      </c>
      <c r="K20" s="28">
        <v>4000</v>
      </c>
      <c r="L20" s="28">
        <v>8000</v>
      </c>
      <c r="M20" s="29">
        <v>1074.3275505331846</v>
      </c>
      <c r="N20" s="29">
        <v>1450.3421932197994</v>
      </c>
      <c r="O20" s="30">
        <v>0.94499999999999995</v>
      </c>
      <c r="P20" s="31">
        <v>5000</v>
      </c>
      <c r="Q20" s="32">
        <v>859.46204042654767</v>
      </c>
      <c r="R20" s="33">
        <v>0.6</v>
      </c>
      <c r="U20" s="47">
        <v>2020</v>
      </c>
      <c r="V20" s="48">
        <v>0.93500000000000005</v>
      </c>
      <c r="W20" s="49">
        <v>0.57999999999999996</v>
      </c>
      <c r="AB20" s="34">
        <v>160</v>
      </c>
      <c r="AC20" s="35"/>
    </row>
    <row r="21" spans="2:29" ht="24" customHeight="1" x14ac:dyDescent="0.55000000000000004">
      <c r="B21" s="26">
        <v>0</v>
      </c>
      <c r="C21" s="27" t="s">
        <v>35</v>
      </c>
      <c r="D21" s="27" t="s">
        <v>33</v>
      </c>
      <c r="E21" s="27" t="s">
        <v>23</v>
      </c>
      <c r="F21" s="9" t="s">
        <v>26</v>
      </c>
      <c r="G21" s="37"/>
      <c r="H21" s="43">
        <v>450</v>
      </c>
      <c r="I21" s="29">
        <v>607.5</v>
      </c>
      <c r="J21" s="28">
        <v>4000</v>
      </c>
      <c r="K21" s="28">
        <v>4000</v>
      </c>
      <c r="L21" s="28">
        <v>8000</v>
      </c>
      <c r="M21" s="29">
        <v>1074.3275505331846</v>
      </c>
      <c r="N21" s="29">
        <v>1450.3421932197994</v>
      </c>
      <c r="O21" s="30">
        <v>0.94499999999999995</v>
      </c>
      <c r="P21" s="31">
        <v>5000</v>
      </c>
      <c r="Q21" s="32">
        <v>859.46204042654767</v>
      </c>
      <c r="R21" s="33">
        <v>0.6</v>
      </c>
      <c r="U21" s="47">
        <v>2030</v>
      </c>
      <c r="V21" s="48">
        <v>0.94499999999999995</v>
      </c>
      <c r="W21" s="49">
        <v>0.6</v>
      </c>
      <c r="AB21" s="34">
        <v>160</v>
      </c>
      <c r="AC21" s="35"/>
    </row>
    <row r="22" spans="2:29" ht="24" customHeight="1" x14ac:dyDescent="0.55000000000000004">
      <c r="B22" s="26">
        <v>0</v>
      </c>
      <c r="C22" s="27" t="s">
        <v>35</v>
      </c>
      <c r="D22" s="27" t="s">
        <v>33</v>
      </c>
      <c r="E22" s="27" t="s">
        <v>29</v>
      </c>
      <c r="F22" s="27" t="s">
        <v>30</v>
      </c>
      <c r="G22" s="37" t="s">
        <v>31</v>
      </c>
      <c r="H22" s="38">
        <v>1E-4</v>
      </c>
      <c r="I22" s="38">
        <v>1E-4</v>
      </c>
      <c r="J22" s="38">
        <v>1E-4</v>
      </c>
      <c r="K22" s="38">
        <v>1E-4</v>
      </c>
      <c r="L22" s="38">
        <v>1E-4</v>
      </c>
      <c r="M22" s="38">
        <v>1E-4</v>
      </c>
      <c r="N22" s="38">
        <v>1E-4</v>
      </c>
      <c r="O22" s="38">
        <v>1</v>
      </c>
      <c r="P22" s="39">
        <v>1E-4</v>
      </c>
      <c r="Q22" s="38">
        <v>1E-4</v>
      </c>
      <c r="R22" s="40">
        <v>0.99990000000000001</v>
      </c>
      <c r="U22" s="50">
        <v>2050</v>
      </c>
      <c r="V22" s="51">
        <v>0.95499999999999996</v>
      </c>
      <c r="W22" s="52">
        <v>0.65</v>
      </c>
      <c r="AB22" s="41">
        <v>1E-4</v>
      </c>
      <c r="AC22" s="42"/>
    </row>
    <row r="23" spans="2:29" ht="22.9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43">
        <v>450</v>
      </c>
      <c r="I23" s="29">
        <v>607.5</v>
      </c>
      <c r="J23" s="28">
        <v>4000</v>
      </c>
      <c r="K23" s="28">
        <v>4000</v>
      </c>
      <c r="L23" s="28">
        <v>8000</v>
      </c>
      <c r="M23" s="29">
        <v>1074.3275505331846</v>
      </c>
      <c r="N23" s="29">
        <v>1450.3421932197994</v>
      </c>
      <c r="O23" s="30">
        <v>0.94499999999999995</v>
      </c>
      <c r="P23" s="31">
        <v>5000</v>
      </c>
      <c r="Q23" s="32">
        <v>859.46204042654767</v>
      </c>
      <c r="R23" s="33">
        <v>0.6</v>
      </c>
      <c r="AB23" s="34">
        <v>500</v>
      </c>
      <c r="AC23" s="35"/>
    </row>
    <row r="24" spans="2:29" ht="24" customHeight="1" thickBot="1" x14ac:dyDescent="0.6">
      <c r="C24" s="53"/>
      <c r="D24" s="54"/>
      <c r="E24" s="54"/>
      <c r="F24" s="54"/>
      <c r="G24" s="54"/>
      <c r="H24" s="285"/>
      <c r="I24" s="285"/>
      <c r="J24" s="285"/>
      <c r="K24" s="285"/>
      <c r="L24" s="55"/>
      <c r="M24" s="55"/>
      <c r="N24" s="55"/>
      <c r="O24" s="55"/>
      <c r="P24" s="55"/>
      <c r="Q24" s="55"/>
      <c r="R24" s="55"/>
      <c r="U24" s="2" t="s">
        <v>38</v>
      </c>
      <c r="AB24" s="56"/>
      <c r="AC24" s="57"/>
    </row>
    <row r="25" spans="2:29" ht="24" customHeight="1" thickTop="1" x14ac:dyDescent="0.55000000000000004">
      <c r="H25" s="3" t="s">
        <v>39</v>
      </c>
      <c r="I25" s="3"/>
      <c r="J25" s="3"/>
      <c r="K25" s="58">
        <v>9549.3046514662965</v>
      </c>
      <c r="L25" s="59"/>
      <c r="M25" s="60"/>
      <c r="N25" s="286" t="s">
        <v>40</v>
      </c>
      <c r="O25" s="286"/>
      <c r="P25" s="286"/>
      <c r="Q25" s="286"/>
      <c r="R25" s="61"/>
      <c r="U25" s="287" t="s">
        <v>41</v>
      </c>
      <c r="V25" s="287"/>
      <c r="W25" s="287"/>
    </row>
    <row r="26" spans="2:29" ht="24" customHeight="1" x14ac:dyDescent="0.55000000000000004">
      <c r="L26" s="60"/>
      <c r="M26" s="60"/>
      <c r="N26" s="63" t="s">
        <v>21</v>
      </c>
      <c r="O26" s="63" t="s">
        <v>21</v>
      </c>
      <c r="P26" s="64" t="s">
        <v>35</v>
      </c>
      <c r="Q26" s="64" t="s">
        <v>35</v>
      </c>
      <c r="R26" s="65"/>
      <c r="U26" s="287"/>
      <c r="V26" s="287"/>
      <c r="W26" s="287"/>
    </row>
    <row r="27" spans="2:29" ht="24" customHeight="1" x14ac:dyDescent="0.55000000000000004">
      <c r="J27" s="66"/>
      <c r="K27" s="66"/>
      <c r="L27" s="60"/>
      <c r="M27" s="60"/>
      <c r="N27" s="67" t="s">
        <v>33</v>
      </c>
      <c r="O27" s="67" t="s">
        <v>22</v>
      </c>
      <c r="P27" s="67" t="s">
        <v>33</v>
      </c>
      <c r="Q27" s="67" t="s">
        <v>22</v>
      </c>
      <c r="R27" s="65"/>
      <c r="U27" s="68"/>
    </row>
    <row r="28" spans="2:29" ht="24" customHeight="1" x14ac:dyDescent="0.55000000000000004">
      <c r="J28" s="66"/>
      <c r="K28" s="66"/>
      <c r="L28" s="60"/>
      <c r="M28" s="60"/>
      <c r="N28" s="69">
        <v>1.35</v>
      </c>
      <c r="O28" s="69">
        <v>1.35</v>
      </c>
      <c r="P28" s="69">
        <v>1.35</v>
      </c>
      <c r="Q28" s="70">
        <v>1.35</v>
      </c>
      <c r="R28" s="65"/>
    </row>
    <row r="29" spans="2:29" ht="10" customHeight="1" thickBot="1" x14ac:dyDescent="0.6">
      <c r="D29" s="62"/>
      <c r="J29" s="66"/>
      <c r="K29" s="66"/>
      <c r="L29" s="60"/>
      <c r="M29" s="60"/>
    </row>
    <row r="30" spans="2:29" ht="18.899999999999999" thickTop="1" thickBot="1" x14ac:dyDescent="0.6">
      <c r="J30" s="278" t="s">
        <v>19</v>
      </c>
      <c r="K30" s="279"/>
      <c r="L30" s="279"/>
      <c r="M30" s="280"/>
      <c r="N30" s="71">
        <v>1.35</v>
      </c>
      <c r="O30" s="72">
        <v>1.35</v>
      </c>
      <c r="P30" s="72">
        <v>1.35</v>
      </c>
      <c r="Q30" s="73">
        <v>1.1499999999999999</v>
      </c>
    </row>
    <row r="31" spans="2:29" ht="14.7" thickTop="1" x14ac:dyDescent="0.55000000000000004"/>
  </sheetData>
  <mergeCells count="32">
    <mergeCell ref="U17:W17"/>
    <mergeCell ref="H24:K24"/>
    <mergeCell ref="N25:Q25"/>
    <mergeCell ref="U25:W26"/>
    <mergeCell ref="J30:M30"/>
    <mergeCell ref="N10:N11"/>
    <mergeCell ref="O10:O11"/>
    <mergeCell ref="P10:Q10"/>
    <mergeCell ref="R10:R11"/>
    <mergeCell ref="AB10:AB11"/>
    <mergeCell ref="AC10:AC11"/>
    <mergeCell ref="P4:Q4"/>
    <mergeCell ref="R4:R5"/>
    <mergeCell ref="B5:F5"/>
    <mergeCell ref="U5:W6"/>
    <mergeCell ref="H10:H11"/>
    <mergeCell ref="I10:I11"/>
    <mergeCell ref="J10:J11"/>
    <mergeCell ref="K10:K11"/>
    <mergeCell ref="L10:L11"/>
    <mergeCell ref="M10:M11"/>
    <mergeCell ref="B11:F11"/>
    <mergeCell ref="C3:D3"/>
    <mergeCell ref="H3:R3"/>
    <mergeCell ref="H4:H5"/>
    <mergeCell ref="I4:I5"/>
    <mergeCell ref="J4:J5"/>
    <mergeCell ref="K4:K5"/>
    <mergeCell ref="L4:L5"/>
    <mergeCell ref="M4:M5"/>
    <mergeCell ref="N4:N5"/>
    <mergeCell ref="O4:O5"/>
  </mergeCells>
  <conditionalFormatting sqref="B12:B23">
    <cfRule type="cellIs" dxfId="9" priority="1" operator="greater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CF38-E945-4FFC-8EEB-CB3185B52D6A}">
  <dimension ref="B1:Y23"/>
  <sheetViews>
    <sheetView zoomScale="60" zoomScaleNormal="60" workbookViewId="0">
      <selection activeCell="I12" sqref="I12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11.41796875" style="2" customWidth="1"/>
    <col min="8" max="16" width="12.578125" style="2" customWidth="1"/>
    <col min="17" max="17" width="10" style="2" customWidth="1"/>
    <col min="18" max="18" width="11.578125" style="2" customWidth="1"/>
    <col min="19" max="19" width="5.578125" style="2" customWidth="1"/>
    <col min="20" max="20" width="3.578125" style="2" customWidth="1"/>
    <col min="21" max="21" width="11.41796875" style="2" customWidth="1"/>
    <col min="22" max="22" width="18.83984375" style="2" customWidth="1"/>
    <col min="23" max="23" width="5.83984375" style="2" customWidth="1"/>
    <col min="24" max="16384" width="11.41796875" style="2"/>
  </cols>
  <sheetData>
    <row r="1" spans="2:25" ht="24" customHeight="1" x14ac:dyDescent="0.55000000000000004">
      <c r="B1" s="1" t="s">
        <v>42</v>
      </c>
    </row>
    <row r="2" spans="2:25" ht="12" customHeight="1" x14ac:dyDescent="0.55000000000000004"/>
    <row r="3" spans="2:25" ht="24" customHeight="1" x14ac:dyDescent="0.55000000000000004">
      <c r="H3" s="265" t="s">
        <v>42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</row>
    <row r="4" spans="2:25" ht="28.15" customHeight="1" x14ac:dyDescent="0.55000000000000004">
      <c r="F4" s="5"/>
      <c r="H4" s="267" t="s">
        <v>3</v>
      </c>
      <c r="I4" s="267" t="s">
        <v>4</v>
      </c>
      <c r="J4" s="267"/>
      <c r="K4" s="267"/>
      <c r="L4" s="267"/>
      <c r="M4" s="267"/>
      <c r="N4" s="267"/>
      <c r="O4" s="272" t="s">
        <v>43</v>
      </c>
      <c r="P4" s="273"/>
      <c r="Q4" s="74"/>
      <c r="R4" s="267"/>
      <c r="U4" s="75" t="s">
        <v>1</v>
      </c>
      <c r="V4" s="4">
        <v>2030</v>
      </c>
    </row>
    <row r="5" spans="2:25" ht="48" customHeight="1" x14ac:dyDescent="0.55000000000000004">
      <c r="B5" s="274" t="s">
        <v>13</v>
      </c>
      <c r="C5" s="274"/>
      <c r="D5" s="274"/>
      <c r="E5" s="274"/>
      <c r="F5" s="274"/>
      <c r="H5" s="268"/>
      <c r="I5" s="268"/>
      <c r="J5" s="268"/>
      <c r="K5" s="268"/>
      <c r="L5" s="268"/>
      <c r="M5" s="268"/>
      <c r="N5" s="268"/>
      <c r="O5" s="6" t="s">
        <v>44</v>
      </c>
      <c r="P5" s="6" t="s">
        <v>45</v>
      </c>
      <c r="Q5" s="7"/>
      <c r="R5" s="268"/>
    </row>
    <row r="6" spans="2:25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24</v>
      </c>
      <c r="H6" s="76">
        <v>700</v>
      </c>
      <c r="I6" s="76">
        <v>875</v>
      </c>
      <c r="J6" s="76"/>
      <c r="K6" s="76"/>
      <c r="L6" s="76"/>
      <c r="M6" s="76"/>
      <c r="N6" s="76"/>
      <c r="O6" s="77">
        <v>0.97</v>
      </c>
      <c r="P6" s="77">
        <v>0.97</v>
      </c>
      <c r="Q6" s="76"/>
      <c r="R6" s="77"/>
    </row>
    <row r="7" spans="2:25" ht="24" customHeight="1" x14ac:dyDescent="0.55000000000000004">
      <c r="B7" s="12"/>
      <c r="C7" s="12"/>
      <c r="D7" s="12"/>
      <c r="E7" s="12"/>
      <c r="F7" s="78"/>
      <c r="G7" s="288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2:25" ht="11.5" customHeight="1" x14ac:dyDescent="0.55000000000000004">
      <c r="F8" s="5"/>
      <c r="G8" s="288"/>
    </row>
    <row r="9" spans="2:25" ht="24" customHeight="1" x14ac:dyDescent="0.55000000000000004">
      <c r="H9" s="289" t="s">
        <v>46</v>
      </c>
      <c r="I9" s="290"/>
      <c r="J9" s="290"/>
      <c r="K9" s="290"/>
      <c r="L9" s="290"/>
      <c r="M9" s="290"/>
      <c r="N9" s="290"/>
      <c r="O9" s="290"/>
      <c r="P9" s="290"/>
      <c r="Q9" s="290"/>
      <c r="R9" s="290"/>
      <c r="X9" s="79" t="s">
        <v>19</v>
      </c>
      <c r="Y9" s="80"/>
    </row>
    <row r="10" spans="2:25" ht="32.1" customHeight="1" x14ac:dyDescent="0.55000000000000004">
      <c r="B10" s="81">
        <v>9</v>
      </c>
      <c r="H10" s="276" t="s">
        <v>3</v>
      </c>
      <c r="I10" s="276" t="s">
        <v>4</v>
      </c>
      <c r="J10" s="291" t="s">
        <v>47</v>
      </c>
      <c r="K10" s="292"/>
      <c r="L10" s="295">
        <v>1.25</v>
      </c>
      <c r="M10" s="276"/>
      <c r="N10" s="276"/>
      <c r="O10" s="281" t="s">
        <v>43</v>
      </c>
      <c r="P10" s="282"/>
      <c r="Q10" s="82"/>
      <c r="R10" s="276"/>
      <c r="X10" s="276" t="s">
        <v>3</v>
      </c>
      <c r="Y10" s="80"/>
    </row>
    <row r="11" spans="2:25" ht="32.1" customHeight="1" x14ac:dyDescent="0.55000000000000004">
      <c r="B11" s="283" t="s">
        <v>48</v>
      </c>
      <c r="C11" s="283"/>
      <c r="D11" s="283"/>
      <c r="E11" s="283"/>
      <c r="F11" s="283"/>
      <c r="H11" s="277"/>
      <c r="I11" s="277"/>
      <c r="J11" s="293"/>
      <c r="K11" s="294"/>
      <c r="L11" s="296"/>
      <c r="M11" s="277"/>
      <c r="N11" s="277"/>
      <c r="O11" s="24" t="s">
        <v>44</v>
      </c>
      <c r="P11" s="24" t="s">
        <v>45</v>
      </c>
      <c r="Q11" s="25"/>
      <c r="R11" s="277"/>
      <c r="X11" s="277"/>
      <c r="Y11" s="80"/>
    </row>
    <row r="12" spans="2:25" ht="24" customHeight="1" x14ac:dyDescent="0.55000000000000004">
      <c r="B12" s="26">
        <v>0</v>
      </c>
      <c r="C12" s="27" t="s">
        <v>21</v>
      </c>
      <c r="D12" s="27" t="s">
        <v>22</v>
      </c>
      <c r="E12" s="27" t="s">
        <v>23</v>
      </c>
      <c r="F12" s="27" t="s">
        <v>24</v>
      </c>
      <c r="H12" s="83">
        <v>125</v>
      </c>
      <c r="I12" s="84">
        <v>156.25</v>
      </c>
      <c r="J12" s="85"/>
      <c r="K12" s="85"/>
      <c r="L12" s="85"/>
      <c r="M12" s="84"/>
      <c r="N12" s="84"/>
      <c r="O12" s="86">
        <v>0.97</v>
      </c>
      <c r="P12" s="86">
        <v>0.97</v>
      </c>
      <c r="Q12" s="87"/>
      <c r="R12" s="88"/>
      <c r="X12" s="83">
        <v>125</v>
      </c>
      <c r="Y12" s="80"/>
    </row>
    <row r="13" spans="2:25" ht="24" customHeight="1" x14ac:dyDescent="0.55000000000000004">
      <c r="B13" s="26">
        <v>0</v>
      </c>
      <c r="C13" s="27" t="s">
        <v>21</v>
      </c>
      <c r="D13" s="27" t="s">
        <v>22</v>
      </c>
      <c r="E13" s="27" t="s">
        <v>23</v>
      </c>
      <c r="F13" s="9" t="s">
        <v>26</v>
      </c>
      <c r="H13" s="83">
        <v>125</v>
      </c>
      <c r="I13" s="84">
        <v>156.25</v>
      </c>
      <c r="J13" s="85"/>
      <c r="K13" s="85"/>
      <c r="L13" s="85"/>
      <c r="M13" s="84"/>
      <c r="N13" s="84"/>
      <c r="O13" s="86">
        <v>0.97</v>
      </c>
      <c r="P13" s="86">
        <v>0.97</v>
      </c>
      <c r="Q13" s="87"/>
      <c r="R13" s="88"/>
      <c r="X13" s="83">
        <v>125</v>
      </c>
      <c r="Y13" s="80"/>
    </row>
    <row r="14" spans="2:25" ht="24" customHeight="1" x14ac:dyDescent="0.55000000000000004">
      <c r="B14" s="26">
        <v>0</v>
      </c>
      <c r="C14" s="27" t="s">
        <v>21</v>
      </c>
      <c r="D14" s="27" t="s">
        <v>22</v>
      </c>
      <c r="E14" s="27" t="s">
        <v>29</v>
      </c>
      <c r="F14" s="27" t="s">
        <v>30</v>
      </c>
      <c r="G14" s="89" t="s">
        <v>49</v>
      </c>
      <c r="H14" s="90">
        <v>1E-4</v>
      </c>
      <c r="I14" s="90">
        <v>1E-4</v>
      </c>
      <c r="J14" s="85"/>
      <c r="K14" s="85"/>
      <c r="L14" s="85"/>
      <c r="M14" s="84"/>
      <c r="N14" s="84"/>
      <c r="O14" s="90">
        <v>1</v>
      </c>
      <c r="P14" s="90">
        <v>1</v>
      </c>
      <c r="Q14" s="87"/>
      <c r="R14" s="88"/>
      <c r="X14" s="90">
        <v>1E-4</v>
      </c>
      <c r="Y14" s="80"/>
    </row>
    <row r="15" spans="2:25" ht="24" customHeight="1" x14ac:dyDescent="0.55000000000000004">
      <c r="B15" s="26">
        <v>0</v>
      </c>
      <c r="C15" s="27" t="s">
        <v>21</v>
      </c>
      <c r="D15" s="27" t="s">
        <v>33</v>
      </c>
      <c r="E15" s="27" t="s">
        <v>23</v>
      </c>
      <c r="F15" s="27" t="s">
        <v>24</v>
      </c>
      <c r="H15" s="83">
        <v>85</v>
      </c>
      <c r="I15" s="84">
        <v>106.25</v>
      </c>
      <c r="J15" s="85"/>
      <c r="K15" s="85"/>
      <c r="L15" s="85"/>
      <c r="M15" s="84"/>
      <c r="N15" s="84"/>
      <c r="O15" s="86">
        <v>0.97</v>
      </c>
      <c r="P15" s="86">
        <v>0.97</v>
      </c>
      <c r="Q15" s="87"/>
      <c r="R15" s="88"/>
      <c r="U15" s="284" t="s">
        <v>50</v>
      </c>
      <c r="V15" s="284"/>
      <c r="X15" s="83">
        <v>85</v>
      </c>
      <c r="Y15" s="80"/>
    </row>
    <row r="16" spans="2:25" ht="24" customHeight="1" x14ac:dyDescent="0.55000000000000004">
      <c r="B16" s="26">
        <v>0</v>
      </c>
      <c r="C16" s="27" t="s">
        <v>21</v>
      </c>
      <c r="D16" s="27" t="s">
        <v>33</v>
      </c>
      <c r="E16" s="27" t="s">
        <v>23</v>
      </c>
      <c r="F16" s="9" t="s">
        <v>26</v>
      </c>
      <c r="H16" s="83">
        <v>85</v>
      </c>
      <c r="I16" s="84">
        <v>106.25</v>
      </c>
      <c r="J16" s="85"/>
      <c r="K16" s="85"/>
      <c r="L16" s="85"/>
      <c r="M16" s="84"/>
      <c r="N16" s="84"/>
      <c r="O16" s="86">
        <v>0.97</v>
      </c>
      <c r="P16" s="86">
        <v>0.97</v>
      </c>
      <c r="Q16" s="87"/>
      <c r="R16" s="88"/>
      <c r="U16" s="44"/>
      <c r="V16" s="45" t="s">
        <v>51</v>
      </c>
      <c r="X16" s="83">
        <v>85</v>
      </c>
      <c r="Y16" s="80"/>
    </row>
    <row r="17" spans="2:25" ht="24" customHeight="1" x14ac:dyDescent="0.55000000000000004">
      <c r="B17" s="26">
        <v>0</v>
      </c>
      <c r="C17" s="27" t="s">
        <v>21</v>
      </c>
      <c r="D17" s="27" t="s">
        <v>33</v>
      </c>
      <c r="E17" s="27" t="s">
        <v>29</v>
      </c>
      <c r="F17" s="27" t="s">
        <v>30</v>
      </c>
      <c r="G17" s="89" t="s">
        <v>49</v>
      </c>
      <c r="H17" s="90">
        <v>1E-4</v>
      </c>
      <c r="I17" s="90">
        <v>1E-4</v>
      </c>
      <c r="J17" s="85"/>
      <c r="K17" s="85"/>
      <c r="L17" s="85"/>
      <c r="M17" s="84"/>
      <c r="N17" s="84"/>
      <c r="O17" s="90">
        <v>1</v>
      </c>
      <c r="P17" s="90">
        <v>1</v>
      </c>
      <c r="Q17" s="87"/>
      <c r="R17" s="88"/>
      <c r="U17" s="47">
        <v>1990</v>
      </c>
      <c r="V17" s="48">
        <v>0.95</v>
      </c>
      <c r="X17" s="90">
        <v>1E-4</v>
      </c>
      <c r="Y17" s="80"/>
    </row>
    <row r="18" spans="2:25" ht="24" customHeight="1" x14ac:dyDescent="0.55000000000000004">
      <c r="B18" s="26">
        <v>0</v>
      </c>
      <c r="C18" s="27" t="s">
        <v>35</v>
      </c>
      <c r="D18" s="27" t="s">
        <v>22</v>
      </c>
      <c r="E18" s="27" t="s">
        <v>23</v>
      </c>
      <c r="F18" s="9" t="s">
        <v>26</v>
      </c>
      <c r="H18" s="91">
        <v>550</v>
      </c>
      <c r="I18" s="84">
        <v>687.5</v>
      </c>
      <c r="J18" s="85"/>
      <c r="K18" s="85"/>
      <c r="L18" s="85"/>
      <c r="M18" s="84"/>
      <c r="N18" s="84"/>
      <c r="O18" s="86">
        <v>0.97</v>
      </c>
      <c r="P18" s="86">
        <v>0.97</v>
      </c>
      <c r="Q18" s="87"/>
      <c r="R18" s="88"/>
      <c r="U18" s="47">
        <v>2020</v>
      </c>
      <c r="V18" s="48">
        <v>0.96</v>
      </c>
      <c r="X18" s="83">
        <v>420</v>
      </c>
      <c r="Y18" s="80"/>
    </row>
    <row r="19" spans="2:25" ht="24" customHeight="1" x14ac:dyDescent="0.55000000000000004">
      <c r="B19" s="26">
        <v>0</v>
      </c>
      <c r="C19" s="27" t="s">
        <v>35</v>
      </c>
      <c r="D19" s="27" t="s">
        <v>22</v>
      </c>
      <c r="E19" s="27" t="s">
        <v>29</v>
      </c>
      <c r="F19" s="27" t="s">
        <v>30</v>
      </c>
      <c r="G19" s="89" t="s">
        <v>49</v>
      </c>
      <c r="H19" s="90">
        <v>1E-4</v>
      </c>
      <c r="I19" s="90">
        <v>1E-4</v>
      </c>
      <c r="J19" s="85"/>
      <c r="K19" s="85"/>
      <c r="L19" s="85"/>
      <c r="M19" s="84"/>
      <c r="N19" s="84"/>
      <c r="O19" s="90">
        <v>1</v>
      </c>
      <c r="P19" s="90">
        <v>1</v>
      </c>
      <c r="Q19" s="87"/>
      <c r="R19" s="88"/>
      <c r="U19" s="47">
        <v>2030</v>
      </c>
      <c r="V19" s="48">
        <v>0.97</v>
      </c>
      <c r="X19" s="90">
        <v>1E-4</v>
      </c>
      <c r="Y19" s="80"/>
    </row>
    <row r="20" spans="2:25" ht="24" customHeight="1" x14ac:dyDescent="0.55000000000000004">
      <c r="B20" s="26">
        <v>9</v>
      </c>
      <c r="C20" s="27" t="s">
        <v>35</v>
      </c>
      <c r="D20" s="27" t="s">
        <v>33</v>
      </c>
      <c r="E20" s="27" t="s">
        <v>23</v>
      </c>
      <c r="F20" s="27" t="s">
        <v>24</v>
      </c>
      <c r="H20" s="91">
        <v>700</v>
      </c>
      <c r="I20" s="84">
        <v>875</v>
      </c>
      <c r="J20" s="85"/>
      <c r="K20" s="85"/>
      <c r="L20" s="85"/>
      <c r="M20" s="84"/>
      <c r="N20" s="84"/>
      <c r="O20" s="86">
        <v>0.97</v>
      </c>
      <c r="P20" s="86">
        <v>0.97</v>
      </c>
      <c r="Q20" s="87"/>
      <c r="R20" s="88"/>
      <c r="U20" s="50">
        <v>2050</v>
      </c>
      <c r="V20" s="51">
        <v>0.98</v>
      </c>
      <c r="X20" s="83">
        <v>165</v>
      </c>
      <c r="Y20" s="80"/>
    </row>
    <row r="21" spans="2:25" ht="24" customHeight="1" x14ac:dyDescent="0.55000000000000004">
      <c r="B21" s="26">
        <v>0</v>
      </c>
      <c r="C21" s="27" t="s">
        <v>35</v>
      </c>
      <c r="D21" s="27" t="s">
        <v>33</v>
      </c>
      <c r="E21" s="27" t="s">
        <v>23</v>
      </c>
      <c r="F21" s="9" t="s">
        <v>26</v>
      </c>
      <c r="H21" s="91">
        <v>700</v>
      </c>
      <c r="I21" s="84">
        <v>875</v>
      </c>
      <c r="J21" s="85"/>
      <c r="K21" s="85"/>
      <c r="L21" s="85"/>
      <c r="M21" s="84"/>
      <c r="N21" s="84"/>
      <c r="O21" s="86">
        <v>0.97</v>
      </c>
      <c r="P21" s="86">
        <v>0.97</v>
      </c>
      <c r="Q21" s="87"/>
      <c r="R21" s="88"/>
      <c r="X21" s="83">
        <v>165</v>
      </c>
      <c r="Y21" s="80"/>
    </row>
    <row r="22" spans="2:25" ht="24" customHeight="1" x14ac:dyDescent="0.55000000000000004">
      <c r="B22" s="26">
        <v>0</v>
      </c>
      <c r="C22" s="27" t="s">
        <v>35</v>
      </c>
      <c r="D22" s="27" t="s">
        <v>33</v>
      </c>
      <c r="E22" s="27" t="s">
        <v>29</v>
      </c>
      <c r="F22" s="27" t="s">
        <v>30</v>
      </c>
      <c r="G22" s="89" t="s">
        <v>49</v>
      </c>
      <c r="H22" s="90">
        <v>1E-4</v>
      </c>
      <c r="I22" s="90">
        <v>1E-4</v>
      </c>
      <c r="J22" s="85"/>
      <c r="K22" s="85"/>
      <c r="L22" s="85"/>
      <c r="M22" s="84"/>
      <c r="N22" s="84"/>
      <c r="O22" s="90">
        <v>1</v>
      </c>
      <c r="P22" s="90">
        <v>1</v>
      </c>
      <c r="Q22" s="87"/>
      <c r="R22" s="88"/>
      <c r="X22" s="90">
        <v>1E-4</v>
      </c>
      <c r="Y22" s="80"/>
    </row>
    <row r="23" spans="2:25" ht="23.5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91">
        <v>550</v>
      </c>
      <c r="I23" s="84">
        <v>687.5</v>
      </c>
      <c r="J23" s="85"/>
      <c r="K23" s="85"/>
      <c r="L23" s="85"/>
      <c r="M23" s="84"/>
      <c r="N23" s="84"/>
      <c r="O23" s="86">
        <v>0.97</v>
      </c>
      <c r="P23" s="86">
        <v>0.97</v>
      </c>
      <c r="Q23" s="87"/>
      <c r="R23" s="88"/>
      <c r="X23" s="83">
        <v>420</v>
      </c>
      <c r="Y23" s="80"/>
    </row>
  </sheetData>
  <mergeCells count="24">
    <mergeCell ref="R10:R11"/>
    <mergeCell ref="X10:X11"/>
    <mergeCell ref="B11:F11"/>
    <mergeCell ref="U15:V15"/>
    <mergeCell ref="B5:F5"/>
    <mergeCell ref="G7:G8"/>
    <mergeCell ref="H9:R9"/>
    <mergeCell ref="H10:H11"/>
    <mergeCell ref="I10:I11"/>
    <mergeCell ref="J10:K11"/>
    <mergeCell ref="L10:L11"/>
    <mergeCell ref="M10:M11"/>
    <mergeCell ref="N10:N11"/>
    <mergeCell ref="O10:P10"/>
    <mergeCell ref="H3:R3"/>
    <mergeCell ref="H4:H5"/>
    <mergeCell ref="I4:I5"/>
    <mergeCell ref="J4:J5"/>
    <mergeCell ref="K4:K5"/>
    <mergeCell ref="L4:L5"/>
    <mergeCell ref="M4:M5"/>
    <mergeCell ref="N4:N5"/>
    <mergeCell ref="O4:P4"/>
    <mergeCell ref="R4:R5"/>
  </mergeCells>
  <conditionalFormatting sqref="B12:B23">
    <cfRule type="cellIs" dxfId="8" priority="1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71E6-24C0-46C5-AB7C-5F8ACC731867}">
  <dimension ref="B1:AG50"/>
  <sheetViews>
    <sheetView zoomScale="40" zoomScaleNormal="40" workbookViewId="0">
      <selection activeCell="O7" sqref="O7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9" style="2" customWidth="1"/>
    <col min="8" max="12" width="12.578125" style="2" customWidth="1"/>
    <col min="13" max="13" width="13.41796875" style="2" customWidth="1"/>
    <col min="14" max="18" width="12.578125" style="2" customWidth="1"/>
    <col min="19" max="19" width="8" style="2" customWidth="1"/>
    <col min="20" max="20" width="21.578125" style="2" customWidth="1"/>
    <col min="21" max="21" width="17.578125" style="2" customWidth="1"/>
    <col min="22" max="22" width="14.41796875" style="2" customWidth="1"/>
    <col min="23" max="24" width="12.578125" style="2" customWidth="1"/>
    <col min="25" max="25" width="5.578125" style="2" customWidth="1"/>
    <col min="26" max="26" width="4.41796875" style="2" customWidth="1"/>
    <col min="27" max="27" width="17.578125" style="2" customWidth="1"/>
    <col min="28" max="28" width="21.578125" style="2" customWidth="1"/>
    <col min="29" max="29" width="3.26171875" style="2" customWidth="1"/>
    <col min="30" max="42" width="12.578125" style="2" customWidth="1"/>
    <col min="43" max="16384" width="11.41796875" style="2"/>
  </cols>
  <sheetData>
    <row r="1" spans="2:33" ht="24" customHeight="1" x14ac:dyDescent="0.55000000000000004">
      <c r="B1" s="1" t="s">
        <v>52</v>
      </c>
    </row>
    <row r="2" spans="2:33" ht="12" customHeight="1" x14ac:dyDescent="0.55000000000000004"/>
    <row r="3" spans="2:33" ht="24" customHeight="1" x14ac:dyDescent="0.55000000000000004">
      <c r="B3" s="3"/>
      <c r="C3" s="264" t="s">
        <v>1</v>
      </c>
      <c r="D3" s="264"/>
      <c r="E3" s="4">
        <v>2030</v>
      </c>
      <c r="F3" s="3"/>
      <c r="H3" s="297" t="s">
        <v>53</v>
      </c>
      <c r="I3" s="298"/>
      <c r="J3" s="298"/>
      <c r="K3" s="298"/>
      <c r="L3" s="298"/>
      <c r="M3" s="298"/>
      <c r="N3" s="298"/>
      <c r="O3" s="298"/>
      <c r="P3" s="298"/>
      <c r="Q3" s="298"/>
      <c r="R3" s="299"/>
      <c r="T3" s="65" t="s">
        <v>54</v>
      </c>
      <c r="U3" s="65"/>
      <c r="V3" s="65"/>
      <c r="W3" s="65"/>
      <c r="X3" s="65"/>
      <c r="Y3" s="65"/>
    </row>
    <row r="4" spans="2:33" ht="42" customHeight="1" x14ac:dyDescent="0.55000000000000004">
      <c r="F4" s="5"/>
      <c r="H4" s="300" t="s">
        <v>55</v>
      </c>
      <c r="I4" s="301"/>
      <c r="J4" s="301"/>
      <c r="K4" s="302"/>
      <c r="L4" s="303" t="s">
        <v>56</v>
      </c>
      <c r="M4" s="305" t="s">
        <v>57</v>
      </c>
      <c r="N4" s="306"/>
      <c r="O4" s="93" t="s">
        <v>58</v>
      </c>
      <c r="P4" s="92" t="s">
        <v>59</v>
      </c>
      <c r="Q4" s="303" t="s">
        <v>60</v>
      </c>
      <c r="R4" s="303" t="s">
        <v>61</v>
      </c>
      <c r="T4" s="65" t="s">
        <v>62</v>
      </c>
      <c r="U4" s="65"/>
      <c r="V4" s="94">
        <v>0.05</v>
      </c>
      <c r="W4" s="65"/>
      <c r="X4" s="65"/>
      <c r="Y4" s="65"/>
      <c r="AA4" s="2" t="s">
        <v>38</v>
      </c>
      <c r="AB4" s="95" t="s">
        <v>63</v>
      </c>
    </row>
    <row r="5" spans="2:33" ht="48" customHeight="1" x14ac:dyDescent="0.55000000000000004">
      <c r="B5" s="274" t="s">
        <v>13</v>
      </c>
      <c r="C5" s="274"/>
      <c r="D5" s="274"/>
      <c r="E5" s="274"/>
      <c r="F5" s="274"/>
      <c r="H5" s="96" t="s">
        <v>64</v>
      </c>
      <c r="I5" s="96" t="s">
        <v>65</v>
      </c>
      <c r="J5" s="96" t="s">
        <v>66</v>
      </c>
      <c r="K5" s="96" t="s">
        <v>67</v>
      </c>
      <c r="L5" s="304"/>
      <c r="M5" s="96" t="s">
        <v>68</v>
      </c>
      <c r="N5" s="96" t="s">
        <v>69</v>
      </c>
      <c r="O5" s="96" t="s">
        <v>70</v>
      </c>
      <c r="P5" s="96" t="s">
        <v>71</v>
      </c>
      <c r="Q5" s="304"/>
      <c r="R5" s="304"/>
      <c r="T5" s="65" t="s">
        <v>72</v>
      </c>
      <c r="U5" s="65"/>
      <c r="V5" s="97">
        <v>1.5</v>
      </c>
      <c r="W5" s="65"/>
      <c r="X5" s="65"/>
      <c r="Y5" s="65"/>
      <c r="AA5" s="98" t="s">
        <v>73</v>
      </c>
      <c r="AB5" s="98"/>
    </row>
    <row r="6" spans="2:33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24</v>
      </c>
      <c r="H6" s="99">
        <v>600</v>
      </c>
      <c r="I6" s="99">
        <v>30</v>
      </c>
      <c r="J6" s="99">
        <v>570</v>
      </c>
      <c r="K6" s="99">
        <v>540</v>
      </c>
      <c r="L6" s="99">
        <v>400</v>
      </c>
      <c r="M6" s="99">
        <v>735</v>
      </c>
      <c r="N6" s="99">
        <v>735</v>
      </c>
      <c r="O6" s="99">
        <f>H6/300*1000</f>
        <v>2000</v>
      </c>
      <c r="P6" s="100">
        <v>90000</v>
      </c>
      <c r="Q6" s="101">
        <v>0.2</v>
      </c>
      <c r="R6" s="99">
        <v>2700</v>
      </c>
      <c r="T6" s="65"/>
      <c r="U6" s="65"/>
      <c r="V6" s="65"/>
      <c r="W6" s="65"/>
      <c r="X6" s="65"/>
      <c r="Y6" s="65"/>
      <c r="AA6" s="102"/>
      <c r="AB6" s="103" t="s">
        <v>74</v>
      </c>
    </row>
    <row r="7" spans="2:33" ht="24" customHeight="1" x14ac:dyDescent="0.55000000000000004">
      <c r="B7" s="12"/>
      <c r="C7" s="12"/>
      <c r="D7" s="12"/>
      <c r="E7" s="12"/>
      <c r="F7" s="78"/>
      <c r="M7" s="104" t="s">
        <v>75</v>
      </c>
      <c r="N7" s="105">
        <v>2.5</v>
      </c>
      <c r="T7" s="65"/>
      <c r="U7" s="65"/>
      <c r="V7" s="65"/>
      <c r="W7" s="65"/>
      <c r="X7" s="65"/>
      <c r="Y7" s="65"/>
      <c r="AA7" s="102"/>
      <c r="AB7" s="103" t="s">
        <v>76</v>
      </c>
    </row>
    <row r="8" spans="2:33" ht="9.6" customHeight="1" x14ac:dyDescent="0.55000000000000004">
      <c r="F8" s="5"/>
      <c r="G8" s="18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T8" s="65"/>
      <c r="U8" s="65"/>
      <c r="V8" s="65"/>
      <c r="W8" s="65"/>
      <c r="X8" s="65"/>
      <c r="Y8" s="65"/>
      <c r="AA8" s="102"/>
      <c r="AB8" s="102"/>
    </row>
    <row r="9" spans="2:33" ht="24" customHeight="1" x14ac:dyDescent="0.55000000000000004">
      <c r="H9" s="307" t="s">
        <v>77</v>
      </c>
      <c r="I9" s="308"/>
      <c r="J9" s="308"/>
      <c r="K9" s="308"/>
      <c r="L9" s="308"/>
      <c r="M9" s="308"/>
      <c r="N9" s="308"/>
      <c r="O9" s="308"/>
      <c r="P9" s="308"/>
      <c r="Q9" s="308"/>
      <c r="R9" s="309"/>
      <c r="T9" s="107"/>
      <c r="U9" s="108"/>
      <c r="V9" s="109" t="s">
        <v>78</v>
      </c>
      <c r="W9" s="109" t="s">
        <v>79</v>
      </c>
      <c r="X9" s="110"/>
      <c r="Y9" s="65"/>
      <c r="AA9" s="102" t="s">
        <v>80</v>
      </c>
      <c r="AB9" s="102">
        <v>896</v>
      </c>
      <c r="AD9" s="111" t="s">
        <v>19</v>
      </c>
      <c r="AE9" s="112"/>
    </row>
    <row r="10" spans="2:33" ht="34.9" customHeight="1" x14ac:dyDescent="0.55000000000000004">
      <c r="B10" s="81">
        <v>9</v>
      </c>
      <c r="H10" s="310" t="s">
        <v>55</v>
      </c>
      <c r="I10" s="311"/>
      <c r="J10" s="311"/>
      <c r="K10" s="312"/>
      <c r="L10" s="276" t="s">
        <v>56</v>
      </c>
      <c r="M10" s="313" t="s">
        <v>57</v>
      </c>
      <c r="N10" s="314"/>
      <c r="O10" s="114" t="s">
        <v>58</v>
      </c>
      <c r="P10" s="113" t="s">
        <v>59</v>
      </c>
      <c r="Q10" s="276" t="s">
        <v>60</v>
      </c>
      <c r="R10" s="276" t="s">
        <v>61</v>
      </c>
      <c r="T10" s="109" t="s">
        <v>81</v>
      </c>
      <c r="U10" s="109"/>
      <c r="V10" s="115">
        <v>0.05</v>
      </c>
      <c r="W10" s="115">
        <v>0.95</v>
      </c>
      <c r="X10" s="116"/>
      <c r="Y10" s="65"/>
      <c r="AA10" s="102" t="s">
        <v>82</v>
      </c>
      <c r="AB10" s="102">
        <v>435</v>
      </c>
      <c r="AD10" s="318" t="s">
        <v>55</v>
      </c>
      <c r="AE10" s="319"/>
      <c r="AF10" s="319"/>
      <c r="AG10" s="320"/>
    </row>
    <row r="11" spans="2:33" ht="24" customHeight="1" x14ac:dyDescent="0.55000000000000004">
      <c r="B11" s="283" t="s">
        <v>48</v>
      </c>
      <c r="C11" s="283"/>
      <c r="D11" s="283"/>
      <c r="E11" s="283"/>
      <c r="F11" s="283"/>
      <c r="H11" s="24" t="s">
        <v>64</v>
      </c>
      <c r="I11" s="24" t="s">
        <v>65</v>
      </c>
      <c r="J11" s="24" t="s">
        <v>66</v>
      </c>
      <c r="K11" s="24" t="s">
        <v>67</v>
      </c>
      <c r="L11" s="277"/>
      <c r="M11" s="24" t="s">
        <v>68</v>
      </c>
      <c r="N11" s="24" t="s">
        <v>69</v>
      </c>
      <c r="O11" s="24" t="s">
        <v>70</v>
      </c>
      <c r="P11" s="24" t="s">
        <v>71</v>
      </c>
      <c r="Q11" s="277"/>
      <c r="R11" s="277"/>
      <c r="T11" s="109" t="s">
        <v>83</v>
      </c>
      <c r="U11" s="109"/>
      <c r="V11" s="117">
        <v>15</v>
      </c>
      <c r="W11" s="117">
        <v>50</v>
      </c>
      <c r="X11" s="109" t="s">
        <v>84</v>
      </c>
      <c r="Y11" s="65"/>
      <c r="AA11" s="102" t="s">
        <v>85</v>
      </c>
      <c r="AB11" s="102">
        <v>1779</v>
      </c>
      <c r="AD11" s="24" t="s">
        <v>64</v>
      </c>
      <c r="AE11" s="112"/>
    </row>
    <row r="12" spans="2:33" ht="24" customHeight="1" x14ac:dyDescent="0.55000000000000004">
      <c r="B12" s="26">
        <v>0</v>
      </c>
      <c r="C12" s="27" t="s">
        <v>21</v>
      </c>
      <c r="D12" s="27" t="s">
        <v>22</v>
      </c>
      <c r="E12" s="26" t="s">
        <v>23</v>
      </c>
      <c r="F12" s="26" t="s">
        <v>24</v>
      </c>
      <c r="H12" s="118">
        <v>90</v>
      </c>
      <c r="I12" s="87">
        <v>4.5</v>
      </c>
      <c r="J12" s="87">
        <v>85.5</v>
      </c>
      <c r="K12" s="87">
        <v>81</v>
      </c>
      <c r="L12" s="119">
        <v>400</v>
      </c>
      <c r="M12" s="87">
        <v>131.25</v>
      </c>
      <c r="N12" s="87">
        <v>131.25</v>
      </c>
      <c r="O12" s="87">
        <v>225</v>
      </c>
      <c r="P12" s="87">
        <v>13500</v>
      </c>
      <c r="Q12" s="120">
        <v>0.15</v>
      </c>
      <c r="R12" s="87">
        <v>540</v>
      </c>
      <c r="T12" s="109"/>
      <c r="U12" s="109"/>
      <c r="V12" s="109"/>
      <c r="W12" s="117"/>
      <c r="X12" s="109"/>
      <c r="Y12" s="65"/>
      <c r="AA12" s="102" t="s">
        <v>86</v>
      </c>
      <c r="AB12" s="102">
        <v>131</v>
      </c>
      <c r="AD12" s="118">
        <v>90</v>
      </c>
      <c r="AE12" s="112"/>
    </row>
    <row r="13" spans="2:33" ht="24" customHeight="1" x14ac:dyDescent="0.55000000000000004">
      <c r="B13" s="26">
        <v>0</v>
      </c>
      <c r="C13" s="27" t="s">
        <v>21</v>
      </c>
      <c r="D13" s="27" t="s">
        <v>22</v>
      </c>
      <c r="E13" s="26" t="s">
        <v>23</v>
      </c>
      <c r="F13" s="9" t="s">
        <v>26</v>
      </c>
      <c r="H13" s="121">
        <v>22</v>
      </c>
      <c r="I13" s="87">
        <v>1.1000000000000001</v>
      </c>
      <c r="J13" s="87">
        <v>20.9</v>
      </c>
      <c r="K13" s="87">
        <v>19.799999999999997</v>
      </c>
      <c r="L13" s="119">
        <v>400</v>
      </c>
      <c r="M13" s="122">
        <v>33</v>
      </c>
      <c r="N13" s="87">
        <v>82.5</v>
      </c>
      <c r="O13" s="87">
        <v>55</v>
      </c>
      <c r="P13" s="87">
        <v>3300</v>
      </c>
      <c r="Q13" s="120"/>
      <c r="R13" s="87"/>
      <c r="T13" s="65"/>
      <c r="U13" s="65"/>
      <c r="V13" s="65"/>
      <c r="W13" s="115"/>
      <c r="X13" s="65"/>
      <c r="Y13" s="65"/>
      <c r="AA13" s="102" t="s">
        <v>87</v>
      </c>
      <c r="AB13" s="102">
        <v>377</v>
      </c>
      <c r="AD13" s="121">
        <v>0</v>
      </c>
      <c r="AE13" s="112"/>
    </row>
    <row r="14" spans="2:33" ht="24" customHeight="1" x14ac:dyDescent="0.55000000000000004">
      <c r="B14" s="26">
        <v>0</v>
      </c>
      <c r="C14" s="27" t="s">
        <v>21</v>
      </c>
      <c r="D14" s="27" t="s">
        <v>22</v>
      </c>
      <c r="E14" s="26" t="s">
        <v>29</v>
      </c>
      <c r="F14" s="26" t="s">
        <v>30</v>
      </c>
      <c r="G14" s="37" t="s">
        <v>31</v>
      </c>
      <c r="H14" s="90">
        <v>1E-4</v>
      </c>
      <c r="I14" s="90">
        <v>1E-10</v>
      </c>
      <c r="J14" s="123">
        <v>1.0500000000000001E-10</v>
      </c>
      <c r="K14" s="90">
        <v>1E-4</v>
      </c>
      <c r="L14" s="90">
        <v>1E-4</v>
      </c>
      <c r="M14" s="90">
        <v>1E-4</v>
      </c>
      <c r="N14" s="90">
        <v>1E-4</v>
      </c>
      <c r="O14" s="90">
        <v>1E-4</v>
      </c>
      <c r="P14" s="90">
        <v>1E-4</v>
      </c>
      <c r="Q14" s="90">
        <v>1E-4</v>
      </c>
      <c r="R14" s="90">
        <v>0.99990000000000001</v>
      </c>
      <c r="T14" s="65" t="s">
        <v>88</v>
      </c>
      <c r="U14" s="65"/>
      <c r="V14" s="109"/>
      <c r="W14" s="117">
        <v>400</v>
      </c>
      <c r="X14" s="124" t="s">
        <v>89</v>
      </c>
      <c r="Y14" s="65"/>
      <c r="AA14" s="102" t="s">
        <v>90</v>
      </c>
      <c r="AB14" s="102">
        <v>457</v>
      </c>
      <c r="AD14" s="90">
        <v>1E-4</v>
      </c>
      <c r="AE14" s="112"/>
    </row>
    <row r="15" spans="2:33" ht="24" customHeight="1" x14ac:dyDescent="0.55000000000000004">
      <c r="B15" s="26">
        <v>0</v>
      </c>
      <c r="C15" s="27" t="s">
        <v>21</v>
      </c>
      <c r="D15" s="27" t="s">
        <v>33</v>
      </c>
      <c r="E15" s="26" t="s">
        <v>23</v>
      </c>
      <c r="F15" s="26" t="s">
        <v>24</v>
      </c>
      <c r="H15" s="118">
        <v>60</v>
      </c>
      <c r="I15" s="87">
        <v>3</v>
      </c>
      <c r="J15" s="87">
        <v>57</v>
      </c>
      <c r="K15" s="87">
        <v>54</v>
      </c>
      <c r="L15" s="119">
        <v>400</v>
      </c>
      <c r="M15" s="87">
        <v>89.25</v>
      </c>
      <c r="N15" s="87">
        <v>89.25</v>
      </c>
      <c r="O15" s="87">
        <v>150</v>
      </c>
      <c r="P15" s="87">
        <v>9000</v>
      </c>
      <c r="Q15" s="120">
        <v>0.13</v>
      </c>
      <c r="R15" s="87">
        <v>415.38461538461536</v>
      </c>
      <c r="T15" s="65" t="s">
        <v>91</v>
      </c>
      <c r="U15" s="65"/>
      <c r="V15" s="65"/>
      <c r="W15" s="115">
        <v>0.95</v>
      </c>
      <c r="X15" s="125"/>
      <c r="Y15" s="65"/>
      <c r="AA15" s="102" t="s">
        <v>92</v>
      </c>
      <c r="AB15" s="102">
        <v>460</v>
      </c>
      <c r="AD15" s="118">
        <v>60</v>
      </c>
      <c r="AE15" s="112"/>
    </row>
    <row r="16" spans="2:33" ht="24" customHeight="1" x14ac:dyDescent="0.55000000000000004">
      <c r="B16" s="26">
        <v>0</v>
      </c>
      <c r="C16" s="27" t="s">
        <v>21</v>
      </c>
      <c r="D16" s="27" t="s">
        <v>33</v>
      </c>
      <c r="E16" s="26" t="s">
        <v>23</v>
      </c>
      <c r="F16" s="9" t="s">
        <v>26</v>
      </c>
      <c r="H16" s="121">
        <v>20.533333333333331</v>
      </c>
      <c r="I16" s="87">
        <v>1.0266666666666666</v>
      </c>
      <c r="J16" s="87">
        <v>19.506666666666664</v>
      </c>
      <c r="K16" s="87">
        <v>18.479999999999997</v>
      </c>
      <c r="L16" s="119">
        <v>400</v>
      </c>
      <c r="M16" s="122">
        <v>30.799999999999997</v>
      </c>
      <c r="N16" s="87">
        <v>77</v>
      </c>
      <c r="O16" s="87">
        <v>51.333333333333329</v>
      </c>
      <c r="P16" s="87">
        <v>3079.9999999999995</v>
      </c>
      <c r="Q16" s="120"/>
      <c r="R16" s="87"/>
      <c r="T16" s="65" t="s">
        <v>93</v>
      </c>
      <c r="U16" s="65"/>
      <c r="V16" s="65"/>
      <c r="W16" s="115">
        <v>0.97</v>
      </c>
      <c r="X16" s="65"/>
      <c r="Y16" s="65"/>
      <c r="AA16" s="102" t="s">
        <v>94</v>
      </c>
      <c r="AB16" s="102">
        <v>439</v>
      </c>
      <c r="AD16" s="121">
        <v>0</v>
      </c>
      <c r="AE16" s="112"/>
    </row>
    <row r="17" spans="2:31" ht="24" customHeight="1" x14ac:dyDescent="0.55000000000000004">
      <c r="B17" s="26">
        <v>0</v>
      </c>
      <c r="C17" s="27" t="s">
        <v>21</v>
      </c>
      <c r="D17" s="27" t="s">
        <v>33</v>
      </c>
      <c r="E17" s="26" t="s">
        <v>29</v>
      </c>
      <c r="F17" s="26" t="s">
        <v>30</v>
      </c>
      <c r="G17" s="37" t="s">
        <v>31</v>
      </c>
      <c r="H17" s="90">
        <v>1E-4</v>
      </c>
      <c r="I17" s="90">
        <v>1E-10</v>
      </c>
      <c r="J17" s="123">
        <v>1.0500000000000001E-10</v>
      </c>
      <c r="K17" s="90">
        <v>1E-4</v>
      </c>
      <c r="L17" s="90">
        <v>1E-4</v>
      </c>
      <c r="M17" s="90">
        <v>1E-4</v>
      </c>
      <c r="N17" s="90">
        <v>1E-4</v>
      </c>
      <c r="O17" s="90">
        <v>1E-4</v>
      </c>
      <c r="P17" s="90">
        <v>1E-4</v>
      </c>
      <c r="Q17" s="90">
        <v>1E-4</v>
      </c>
      <c r="R17" s="90">
        <v>0.99990000000000001</v>
      </c>
      <c r="Y17" s="65"/>
      <c r="AA17" s="102" t="s">
        <v>95</v>
      </c>
      <c r="AB17" s="102" t="s">
        <v>96</v>
      </c>
      <c r="AD17" s="90">
        <v>1E-4</v>
      </c>
      <c r="AE17" s="112"/>
    </row>
    <row r="18" spans="2:31" ht="24" customHeight="1" x14ac:dyDescent="0.55000000000000004">
      <c r="B18" s="26">
        <v>0</v>
      </c>
      <c r="C18" s="27" t="s">
        <v>35</v>
      </c>
      <c r="D18" s="27" t="s">
        <v>22</v>
      </c>
      <c r="E18" s="26" t="s">
        <v>23</v>
      </c>
      <c r="F18" s="9" t="s">
        <v>26</v>
      </c>
      <c r="H18" s="121">
        <v>65.999999999999986</v>
      </c>
      <c r="I18" s="87">
        <v>3.2999999999999994</v>
      </c>
      <c r="J18" s="87">
        <v>62.699999999999982</v>
      </c>
      <c r="K18" s="87">
        <v>59.399999999999984</v>
      </c>
      <c r="L18" s="119">
        <v>400</v>
      </c>
      <c r="M18" s="122">
        <v>98.999999999999986</v>
      </c>
      <c r="N18" s="87">
        <v>247.49999999999997</v>
      </c>
      <c r="O18" s="87">
        <v>164.99999999999997</v>
      </c>
      <c r="P18" s="87">
        <v>9899.9999999999982</v>
      </c>
      <c r="Q18" s="120"/>
      <c r="R18" s="87"/>
      <c r="T18" s="126" t="s">
        <v>97</v>
      </c>
      <c r="U18" s="127"/>
      <c r="V18" s="127"/>
      <c r="W18" s="127"/>
      <c r="Y18" s="65"/>
      <c r="AA18" s="102" t="s">
        <v>98</v>
      </c>
      <c r="AB18" s="102">
        <v>128</v>
      </c>
      <c r="AD18" s="121">
        <v>0</v>
      </c>
      <c r="AE18" s="112"/>
    </row>
    <row r="19" spans="2:31" ht="24" customHeight="1" x14ac:dyDescent="0.55000000000000004">
      <c r="B19" s="26">
        <v>0</v>
      </c>
      <c r="C19" s="27" t="s">
        <v>35</v>
      </c>
      <c r="D19" s="27" t="s">
        <v>22</v>
      </c>
      <c r="E19" s="26" t="s">
        <v>29</v>
      </c>
      <c r="F19" s="26" t="s">
        <v>30</v>
      </c>
      <c r="G19" s="37" t="s">
        <v>31</v>
      </c>
      <c r="H19" s="90">
        <v>1E-4</v>
      </c>
      <c r="I19" s="90">
        <v>1E-10</v>
      </c>
      <c r="J19" s="123">
        <v>1.0500000000000001E-10</v>
      </c>
      <c r="K19" s="90">
        <v>1E-4</v>
      </c>
      <c r="L19" s="90">
        <v>1E-4</v>
      </c>
      <c r="M19" s="90">
        <v>1E-4</v>
      </c>
      <c r="N19" s="90">
        <v>1E-4</v>
      </c>
      <c r="O19" s="90">
        <v>1E-4</v>
      </c>
      <c r="P19" s="90">
        <v>1E-4</v>
      </c>
      <c r="Q19" s="90">
        <v>1E-4</v>
      </c>
      <c r="R19" s="90">
        <v>0.99990000000000001</v>
      </c>
      <c r="T19" s="128" t="s">
        <v>99</v>
      </c>
      <c r="U19" s="128"/>
      <c r="V19" s="128"/>
      <c r="W19" s="128"/>
      <c r="Y19" s="65"/>
      <c r="AA19" s="102" t="s">
        <v>100</v>
      </c>
      <c r="AB19" s="102">
        <v>710</v>
      </c>
      <c r="AD19" s="90">
        <v>1E-4</v>
      </c>
      <c r="AE19" s="112"/>
    </row>
    <row r="20" spans="2:31" ht="24" customHeight="1" x14ac:dyDescent="0.55000000000000004">
      <c r="B20" s="26">
        <v>9</v>
      </c>
      <c r="C20" s="27" t="s">
        <v>35</v>
      </c>
      <c r="D20" s="27" t="s">
        <v>33</v>
      </c>
      <c r="E20" s="26" t="s">
        <v>23</v>
      </c>
      <c r="F20" s="26" t="s">
        <v>24</v>
      </c>
      <c r="H20" s="129">
        <v>600</v>
      </c>
      <c r="I20" s="87">
        <v>30</v>
      </c>
      <c r="J20" s="87">
        <v>570</v>
      </c>
      <c r="K20" s="87">
        <v>540</v>
      </c>
      <c r="L20" s="119">
        <v>400</v>
      </c>
      <c r="M20" s="87">
        <v>735</v>
      </c>
      <c r="N20" s="87">
        <v>735</v>
      </c>
      <c r="O20" s="87">
        <v>1500</v>
      </c>
      <c r="P20" s="87">
        <v>90000</v>
      </c>
      <c r="Q20" s="120">
        <v>0.2</v>
      </c>
      <c r="R20" s="87">
        <v>2700</v>
      </c>
      <c r="T20" s="130">
        <v>1990</v>
      </c>
      <c r="U20" s="131">
        <v>2020</v>
      </c>
      <c r="V20" s="131">
        <v>2030</v>
      </c>
      <c r="W20" s="132">
        <v>2050</v>
      </c>
      <c r="Y20" s="65"/>
      <c r="AA20" s="102" t="s">
        <v>101</v>
      </c>
      <c r="AB20" s="102">
        <v>800</v>
      </c>
      <c r="AD20" s="118">
        <v>120</v>
      </c>
      <c r="AE20" s="112"/>
    </row>
    <row r="21" spans="2:31" ht="24" customHeight="1" x14ac:dyDescent="0.55000000000000004">
      <c r="B21" s="26">
        <v>0</v>
      </c>
      <c r="C21" s="27" t="s">
        <v>35</v>
      </c>
      <c r="D21" s="27" t="s">
        <v>33</v>
      </c>
      <c r="E21" s="26" t="s">
        <v>23</v>
      </c>
      <c r="F21" s="9" t="s">
        <v>26</v>
      </c>
      <c r="H21" s="121">
        <v>65.999999999999986</v>
      </c>
      <c r="I21" s="87">
        <v>3.2999999999999994</v>
      </c>
      <c r="J21" s="87">
        <v>62.699999999999982</v>
      </c>
      <c r="K21" s="87">
        <v>59.399999999999984</v>
      </c>
      <c r="L21" s="119">
        <v>400</v>
      </c>
      <c r="M21" s="122">
        <v>98.999999999999986</v>
      </c>
      <c r="N21" s="87">
        <v>247.49999999999997</v>
      </c>
      <c r="O21" s="87">
        <v>164.99999999999997</v>
      </c>
      <c r="P21" s="87">
        <v>9899.9999999999982</v>
      </c>
      <c r="Q21" s="120"/>
      <c r="R21" s="87"/>
      <c r="T21" s="133">
        <v>0.115</v>
      </c>
      <c r="U21" s="134">
        <v>8.0500000000000002E-2</v>
      </c>
      <c r="V21" s="134">
        <v>5.7500000000000002E-2</v>
      </c>
      <c r="W21" s="135">
        <v>3.4500000000000003E-2</v>
      </c>
      <c r="X21" s="65"/>
      <c r="Y21" s="65"/>
      <c r="AA21" s="102" t="s">
        <v>102</v>
      </c>
      <c r="AB21" s="102">
        <v>246</v>
      </c>
      <c r="AD21" s="121">
        <v>0</v>
      </c>
      <c r="AE21" s="112"/>
    </row>
    <row r="22" spans="2:31" ht="24" customHeight="1" x14ac:dyDescent="0.55000000000000004">
      <c r="B22" s="26">
        <v>0</v>
      </c>
      <c r="C22" s="27" t="s">
        <v>35</v>
      </c>
      <c r="D22" s="27" t="s">
        <v>33</v>
      </c>
      <c r="E22" s="26" t="s">
        <v>29</v>
      </c>
      <c r="F22" s="26" t="s">
        <v>30</v>
      </c>
      <c r="G22" s="37" t="s">
        <v>31</v>
      </c>
      <c r="H22" s="90">
        <v>1E-4</v>
      </c>
      <c r="I22" s="90">
        <v>1E-10</v>
      </c>
      <c r="J22" s="123">
        <v>1.0500000000000001E-10</v>
      </c>
      <c r="K22" s="90">
        <v>1E-4</v>
      </c>
      <c r="L22" s="90">
        <v>1E-4</v>
      </c>
      <c r="M22" s="90">
        <v>1E-4</v>
      </c>
      <c r="N22" s="90">
        <v>1E-4</v>
      </c>
      <c r="O22" s="90">
        <v>1E-4</v>
      </c>
      <c r="P22" s="90">
        <v>1E-4</v>
      </c>
      <c r="Q22" s="90">
        <v>1E-4</v>
      </c>
      <c r="R22" s="90">
        <v>0.99990000000000001</v>
      </c>
      <c r="T22" s="133">
        <v>0.08</v>
      </c>
      <c r="U22" s="134">
        <v>5.5999999999999994E-2</v>
      </c>
      <c r="V22" s="134">
        <v>0.04</v>
      </c>
      <c r="W22" s="135">
        <v>2.4E-2</v>
      </c>
      <c r="Y22" s="65"/>
      <c r="AA22" s="102" t="s">
        <v>103</v>
      </c>
      <c r="AB22" s="102">
        <v>780</v>
      </c>
      <c r="AD22" s="90">
        <v>1E-4</v>
      </c>
      <c r="AE22" s="112"/>
    </row>
    <row r="23" spans="2:31" ht="27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129">
        <v>800</v>
      </c>
      <c r="I23" s="87">
        <v>40</v>
      </c>
      <c r="J23" s="87">
        <v>760</v>
      </c>
      <c r="K23" s="87">
        <v>720</v>
      </c>
      <c r="L23" s="119">
        <v>400</v>
      </c>
      <c r="M23" s="87">
        <v>577.5</v>
      </c>
      <c r="N23" s="87">
        <v>577.5</v>
      </c>
      <c r="O23" s="87">
        <v>2000</v>
      </c>
      <c r="P23" s="87">
        <v>120000</v>
      </c>
      <c r="Q23" s="120">
        <v>0.2</v>
      </c>
      <c r="R23" s="87">
        <v>3600</v>
      </c>
      <c r="T23" s="136"/>
      <c r="U23" s="137">
        <v>0.7</v>
      </c>
      <c r="V23" s="137">
        <v>0.5</v>
      </c>
      <c r="W23" s="138">
        <v>0.3</v>
      </c>
      <c r="Y23" s="65"/>
      <c r="AA23" s="102" t="s">
        <v>104</v>
      </c>
      <c r="AB23" s="102">
        <v>427</v>
      </c>
      <c r="AD23" s="118">
        <v>500</v>
      </c>
      <c r="AE23" s="112"/>
    </row>
    <row r="24" spans="2:31" ht="12" customHeight="1" x14ac:dyDescent="0.55000000000000004">
      <c r="Y24" s="65"/>
      <c r="AA24" s="102" t="s">
        <v>105</v>
      </c>
      <c r="AB24" s="102">
        <v>472</v>
      </c>
    </row>
    <row r="25" spans="2:31" ht="24" customHeight="1" x14ac:dyDescent="0.55000000000000004">
      <c r="T25" s="139" t="s">
        <v>106</v>
      </c>
      <c r="U25" s="140"/>
      <c r="V25" s="140"/>
      <c r="W25" s="140"/>
      <c r="Y25" s="65"/>
      <c r="AA25" s="102" t="s">
        <v>107</v>
      </c>
      <c r="AB25" s="102">
        <v>715</v>
      </c>
    </row>
    <row r="26" spans="2:31" ht="18" customHeight="1" x14ac:dyDescent="0.55000000000000004">
      <c r="T26" s="141" t="s">
        <v>108</v>
      </c>
      <c r="U26" s="142"/>
      <c r="V26" s="142"/>
      <c r="W26" s="136"/>
      <c r="Y26" s="65"/>
      <c r="AA26" s="102" t="s">
        <v>109</v>
      </c>
      <c r="AB26" s="102">
        <v>470</v>
      </c>
    </row>
    <row r="27" spans="2:31" ht="24" customHeight="1" x14ac:dyDescent="0.55000000000000004">
      <c r="T27" s="131">
        <v>1990</v>
      </c>
      <c r="U27" s="131">
        <v>2020</v>
      </c>
      <c r="V27" s="131">
        <v>2030</v>
      </c>
      <c r="W27" s="131">
        <v>2050</v>
      </c>
      <c r="AA27" s="102" t="s">
        <v>110</v>
      </c>
      <c r="AB27" s="102">
        <v>385</v>
      </c>
    </row>
    <row r="28" spans="2:31" ht="24" customHeight="1" x14ac:dyDescent="0.55000000000000004">
      <c r="C28" s="143" t="s">
        <v>53</v>
      </c>
      <c r="D28" s="144" t="s">
        <v>111</v>
      </c>
      <c r="E28" s="144" t="s">
        <v>112</v>
      </c>
      <c r="F28" s="144" t="s">
        <v>113</v>
      </c>
      <c r="G28" s="144"/>
      <c r="H28" s="321" t="s">
        <v>114</v>
      </c>
      <c r="I28" s="322"/>
      <c r="J28" s="322"/>
      <c r="K28" s="323"/>
      <c r="L28" s="324" t="s">
        <v>115</v>
      </c>
      <c r="M28" s="325"/>
      <c r="N28" s="325"/>
      <c r="O28" s="326"/>
      <c r="T28" s="145">
        <v>100</v>
      </c>
      <c r="U28" s="145">
        <v>200</v>
      </c>
      <c r="V28" s="145">
        <v>400</v>
      </c>
      <c r="W28" s="145">
        <v>750</v>
      </c>
      <c r="AA28" s="102" t="s">
        <v>116</v>
      </c>
      <c r="AB28" s="102">
        <v>440</v>
      </c>
    </row>
    <row r="29" spans="2:31" ht="24" customHeight="1" x14ac:dyDescent="0.55000000000000004">
      <c r="C29" s="146" t="s">
        <v>58</v>
      </c>
      <c r="D29" s="146" t="s">
        <v>117</v>
      </c>
      <c r="E29" s="146">
        <v>100</v>
      </c>
      <c r="F29" s="146">
        <v>200</v>
      </c>
      <c r="G29" s="146"/>
      <c r="H29" s="327" t="s">
        <v>118</v>
      </c>
      <c r="I29" s="328"/>
      <c r="J29" s="328"/>
      <c r="K29" s="329"/>
      <c r="L29" s="315" t="s">
        <v>119</v>
      </c>
      <c r="M29" s="316"/>
      <c r="N29" s="316"/>
      <c r="O29" s="317"/>
      <c r="T29" s="141" t="s">
        <v>120</v>
      </c>
      <c r="U29" s="142"/>
      <c r="V29" s="142"/>
      <c r="W29" s="136"/>
      <c r="AA29" s="102" t="s">
        <v>121</v>
      </c>
      <c r="AB29" s="102">
        <v>380</v>
      </c>
    </row>
    <row r="30" spans="2:31" ht="24" customHeight="1" x14ac:dyDescent="0.55000000000000004">
      <c r="C30" s="146"/>
      <c r="D30" s="146"/>
      <c r="E30" s="146">
        <v>120</v>
      </c>
      <c r="F30" s="146"/>
      <c r="G30" s="146"/>
      <c r="H30" s="330"/>
      <c r="I30" s="287"/>
      <c r="J30" s="287"/>
      <c r="K30" s="331"/>
      <c r="L30" s="315" t="s">
        <v>122</v>
      </c>
      <c r="M30" s="316"/>
      <c r="N30" s="316"/>
      <c r="O30" s="317"/>
      <c r="T30" s="131">
        <v>1990</v>
      </c>
      <c r="U30" s="131">
        <v>2020</v>
      </c>
      <c r="V30" s="131">
        <v>2030</v>
      </c>
      <c r="W30" s="131">
        <v>2050</v>
      </c>
      <c r="AA30" s="102" t="s">
        <v>123</v>
      </c>
      <c r="AB30" s="102">
        <v>390</v>
      </c>
    </row>
    <row r="31" spans="2:31" ht="24" customHeight="1" x14ac:dyDescent="0.55000000000000004">
      <c r="C31" s="146"/>
      <c r="D31" s="146"/>
      <c r="E31" s="146">
        <v>85</v>
      </c>
      <c r="F31" s="146"/>
      <c r="G31" s="146"/>
      <c r="H31" s="332"/>
      <c r="I31" s="333"/>
      <c r="J31" s="333"/>
      <c r="K31" s="334"/>
      <c r="L31" s="315" t="s">
        <v>124</v>
      </c>
      <c r="M31" s="316"/>
      <c r="N31" s="316"/>
      <c r="O31" s="317"/>
      <c r="T31" s="145">
        <v>250</v>
      </c>
      <c r="U31" s="145">
        <v>500</v>
      </c>
      <c r="V31" s="145">
        <v>750</v>
      </c>
      <c r="W31" s="145">
        <v>1100</v>
      </c>
      <c r="AA31" s="102" t="s">
        <v>125</v>
      </c>
      <c r="AB31" s="102">
        <v>1046</v>
      </c>
    </row>
    <row r="32" spans="2:31" ht="24" customHeight="1" x14ac:dyDescent="0.55000000000000004">
      <c r="C32" s="146" t="s">
        <v>59</v>
      </c>
      <c r="D32" s="146" t="s">
        <v>126</v>
      </c>
      <c r="E32" s="146">
        <v>250</v>
      </c>
      <c r="F32" s="146">
        <v>125</v>
      </c>
      <c r="G32" s="146"/>
      <c r="H32" s="150"/>
      <c r="I32" s="150"/>
      <c r="J32" s="150"/>
      <c r="K32" s="150"/>
      <c r="L32" s="315" t="s">
        <v>127</v>
      </c>
      <c r="M32" s="316"/>
      <c r="N32" s="316"/>
      <c r="O32" s="317"/>
      <c r="AA32" s="102" t="s">
        <v>128</v>
      </c>
      <c r="AB32" s="102">
        <v>1000</v>
      </c>
    </row>
    <row r="33" spans="3:28" ht="24" customHeight="1" x14ac:dyDescent="0.55000000000000004">
      <c r="C33" s="146" t="s">
        <v>129</v>
      </c>
      <c r="D33" s="151" t="s">
        <v>130</v>
      </c>
      <c r="E33" s="146">
        <v>2000</v>
      </c>
      <c r="F33" s="146">
        <v>5000</v>
      </c>
      <c r="G33" s="146"/>
      <c r="H33" s="150"/>
      <c r="I33" s="150"/>
      <c r="J33" s="150"/>
      <c r="K33" s="150"/>
      <c r="L33" s="315" t="s">
        <v>131</v>
      </c>
      <c r="M33" s="316"/>
      <c r="N33" s="316"/>
      <c r="O33" s="317"/>
      <c r="T33" s="139" t="s">
        <v>132</v>
      </c>
      <c r="U33" s="140"/>
      <c r="V33" s="140"/>
      <c r="W33" s="140"/>
      <c r="AA33" s="102" t="s">
        <v>133</v>
      </c>
      <c r="AB33" s="102">
        <v>477</v>
      </c>
    </row>
    <row r="34" spans="3:28" ht="24" customHeight="1" x14ac:dyDescent="0.55000000000000004">
      <c r="C34" s="146" t="s">
        <v>134</v>
      </c>
      <c r="D34" s="146" t="s">
        <v>135</v>
      </c>
      <c r="E34" s="152">
        <v>4.0000000000000001E-3</v>
      </c>
      <c r="F34" s="152">
        <v>2E-3</v>
      </c>
      <c r="G34" s="146"/>
      <c r="H34" s="150" t="s">
        <v>136</v>
      </c>
      <c r="I34" s="150"/>
      <c r="J34" s="150"/>
      <c r="K34" s="150"/>
      <c r="L34" s="147" t="s">
        <v>131</v>
      </c>
      <c r="M34" s="148"/>
      <c r="N34" s="148"/>
      <c r="O34" s="149"/>
      <c r="T34" s="141" t="s">
        <v>137</v>
      </c>
      <c r="U34" s="142"/>
      <c r="V34" s="142"/>
      <c r="W34" s="136"/>
      <c r="AA34" s="102" t="s">
        <v>138</v>
      </c>
      <c r="AB34" s="102">
        <v>376</v>
      </c>
    </row>
    <row r="35" spans="3:28" ht="24" customHeight="1" x14ac:dyDescent="0.55000000000000004">
      <c r="C35" s="146"/>
      <c r="D35" s="146" t="s">
        <v>139</v>
      </c>
      <c r="E35" s="153">
        <v>-0.03</v>
      </c>
      <c r="F35" s="152">
        <v>-1.4999999999999999E-2</v>
      </c>
      <c r="G35" s="146"/>
      <c r="H35" s="150" t="s">
        <v>140</v>
      </c>
      <c r="I35" s="150"/>
      <c r="J35" s="150"/>
      <c r="K35" s="150"/>
      <c r="L35" s="147" t="s">
        <v>131</v>
      </c>
      <c r="M35" s="148"/>
      <c r="N35" s="148"/>
      <c r="O35" s="149"/>
      <c r="T35" s="131">
        <v>1990</v>
      </c>
      <c r="U35" s="131">
        <v>2020</v>
      </c>
      <c r="V35" s="131">
        <v>2030</v>
      </c>
      <c r="W35" s="131">
        <v>2050</v>
      </c>
      <c r="AA35" s="102" t="s">
        <v>141</v>
      </c>
      <c r="AB35" s="102">
        <v>272</v>
      </c>
    </row>
    <row r="36" spans="3:28" ht="24" customHeight="1" x14ac:dyDescent="0.55000000000000004">
      <c r="C36" s="146" t="s">
        <v>142</v>
      </c>
      <c r="D36" s="146" t="s">
        <v>143</v>
      </c>
      <c r="E36" s="152">
        <v>2.5000000000000001E-3</v>
      </c>
      <c r="F36" s="152">
        <v>1E-3</v>
      </c>
      <c r="G36" s="146"/>
      <c r="H36" s="150" t="s">
        <v>136</v>
      </c>
      <c r="I36" s="150"/>
      <c r="J36" s="150"/>
      <c r="K36" s="150"/>
      <c r="L36" s="147" t="s">
        <v>131</v>
      </c>
      <c r="M36" s="148"/>
      <c r="N36" s="148"/>
      <c r="O36" s="149"/>
      <c r="T36" s="145">
        <v>1000</v>
      </c>
      <c r="U36" s="145">
        <v>220</v>
      </c>
      <c r="V36" s="145">
        <v>150</v>
      </c>
      <c r="W36" s="145">
        <v>100</v>
      </c>
      <c r="AA36" s="102" t="s">
        <v>144</v>
      </c>
      <c r="AB36" s="102">
        <v>1234</v>
      </c>
    </row>
    <row r="37" spans="3:28" ht="58.5" x14ac:dyDescent="0.55000000000000004">
      <c r="C37" s="146"/>
      <c r="D37" s="146" t="s">
        <v>145</v>
      </c>
      <c r="E37" s="153">
        <v>-0.02</v>
      </c>
      <c r="F37" s="153">
        <v>-0.01</v>
      </c>
      <c r="G37" s="146"/>
      <c r="H37" s="150" t="s">
        <v>140</v>
      </c>
      <c r="I37" s="150"/>
      <c r="J37" s="150"/>
      <c r="K37" s="150"/>
      <c r="L37" s="147" t="s">
        <v>131</v>
      </c>
      <c r="M37" s="148"/>
      <c r="N37" s="148"/>
      <c r="O37" s="149"/>
      <c r="AA37" s="102" t="s">
        <v>146</v>
      </c>
      <c r="AB37" s="102">
        <v>393</v>
      </c>
    </row>
    <row r="38" spans="3:28" ht="46.8" x14ac:dyDescent="0.55000000000000004">
      <c r="C38" s="146" t="s">
        <v>43</v>
      </c>
      <c r="D38" s="146"/>
      <c r="E38" s="153">
        <v>0.93</v>
      </c>
      <c r="F38" s="146"/>
      <c r="G38" s="146"/>
      <c r="H38" s="150"/>
      <c r="I38" s="150"/>
      <c r="J38" s="150"/>
      <c r="K38" s="150"/>
      <c r="L38" s="147" t="s">
        <v>147</v>
      </c>
      <c r="M38" s="148"/>
      <c r="N38" s="148"/>
      <c r="O38" s="149"/>
      <c r="AA38" s="102" t="s">
        <v>148</v>
      </c>
      <c r="AB38" s="102">
        <v>418</v>
      </c>
    </row>
    <row r="39" spans="3:28" ht="58.5" x14ac:dyDescent="0.55000000000000004">
      <c r="C39" s="146"/>
      <c r="D39" s="146" t="s">
        <v>149</v>
      </c>
      <c r="E39" s="152">
        <v>1.6000000000000001E-3</v>
      </c>
      <c r="F39" s="152">
        <v>1E-3</v>
      </c>
      <c r="G39" s="146"/>
      <c r="H39" s="150" t="s">
        <v>136</v>
      </c>
      <c r="I39" s="150"/>
      <c r="J39" s="150"/>
      <c r="K39" s="150"/>
      <c r="L39" s="147" t="s">
        <v>131</v>
      </c>
      <c r="M39" s="148"/>
      <c r="N39" s="148"/>
      <c r="O39" s="149"/>
      <c r="AA39" s="102" t="s">
        <v>150</v>
      </c>
      <c r="AB39" s="102">
        <v>133</v>
      </c>
    </row>
    <row r="40" spans="3:28" ht="58.5" x14ac:dyDescent="0.55000000000000004">
      <c r="C40" s="146"/>
      <c r="D40" s="146" t="s">
        <v>151</v>
      </c>
      <c r="E40" s="152">
        <v>-1.4999999999999999E-2</v>
      </c>
      <c r="F40" s="152">
        <v>-7.4999999999999997E-3</v>
      </c>
      <c r="G40" s="146"/>
      <c r="H40" s="150" t="s">
        <v>140</v>
      </c>
      <c r="I40" s="150"/>
      <c r="J40" s="150"/>
      <c r="K40" s="150"/>
      <c r="L40" s="147" t="s">
        <v>131</v>
      </c>
      <c r="M40" s="148"/>
      <c r="N40" s="148"/>
      <c r="O40" s="149"/>
      <c r="AA40" s="102" t="s">
        <v>152</v>
      </c>
      <c r="AB40" s="102">
        <v>234</v>
      </c>
    </row>
    <row r="41" spans="3:28" x14ac:dyDescent="0.55000000000000004">
      <c r="AA41" s="102" t="s">
        <v>153</v>
      </c>
      <c r="AB41" s="102">
        <v>741</v>
      </c>
    </row>
    <row r="42" spans="3:28" x14ac:dyDescent="0.55000000000000004">
      <c r="AA42" s="102" t="s">
        <v>154</v>
      </c>
      <c r="AB42" s="102">
        <v>477</v>
      </c>
    </row>
    <row r="43" spans="3:28" x14ac:dyDescent="0.55000000000000004">
      <c r="AA43" s="102" t="s">
        <v>155</v>
      </c>
      <c r="AB43" s="102">
        <v>490</v>
      </c>
    </row>
    <row r="44" spans="3:28" x14ac:dyDescent="0.55000000000000004">
      <c r="AA44" s="102" t="s">
        <v>156</v>
      </c>
      <c r="AB44" s="102">
        <v>502</v>
      </c>
    </row>
    <row r="45" spans="3:28" x14ac:dyDescent="0.55000000000000004">
      <c r="AA45" s="102" t="s">
        <v>157</v>
      </c>
      <c r="AB45" s="102">
        <v>142</v>
      </c>
    </row>
    <row r="46" spans="3:28" x14ac:dyDescent="0.55000000000000004">
      <c r="AA46" s="102" t="s">
        <v>158</v>
      </c>
      <c r="AB46" s="102">
        <v>522</v>
      </c>
    </row>
    <row r="47" spans="3:28" x14ac:dyDescent="0.55000000000000004">
      <c r="AA47" s="102" t="s">
        <v>159</v>
      </c>
      <c r="AB47" s="102">
        <v>125</v>
      </c>
    </row>
    <row r="48" spans="3:28" x14ac:dyDescent="0.55000000000000004">
      <c r="AA48" s="102" t="s">
        <v>160</v>
      </c>
      <c r="AB48" s="102">
        <v>138</v>
      </c>
    </row>
    <row r="49" spans="27:28" x14ac:dyDescent="0.55000000000000004">
      <c r="AA49" s="102" t="s">
        <v>161</v>
      </c>
      <c r="AB49" s="102">
        <v>385</v>
      </c>
    </row>
    <row r="50" spans="27:28" x14ac:dyDescent="0.55000000000000004">
      <c r="AA50" s="102" t="s">
        <v>162</v>
      </c>
      <c r="AB50" s="102">
        <v>221</v>
      </c>
    </row>
  </sheetData>
  <mergeCells count="24">
    <mergeCell ref="L32:O32"/>
    <mergeCell ref="L33:O33"/>
    <mergeCell ref="AD10:AG10"/>
    <mergeCell ref="B11:F11"/>
    <mergeCell ref="H28:K28"/>
    <mergeCell ref="L28:O28"/>
    <mergeCell ref="H29:K31"/>
    <mergeCell ref="L29:O29"/>
    <mergeCell ref="L30:O30"/>
    <mergeCell ref="L31:O31"/>
    <mergeCell ref="H9:R9"/>
    <mergeCell ref="H10:K10"/>
    <mergeCell ref="L10:L11"/>
    <mergeCell ref="M10:N10"/>
    <mergeCell ref="Q10:Q11"/>
    <mergeCell ref="R10:R11"/>
    <mergeCell ref="C3:D3"/>
    <mergeCell ref="H3:R3"/>
    <mergeCell ref="H4:K4"/>
    <mergeCell ref="L4:L5"/>
    <mergeCell ref="M4:N4"/>
    <mergeCell ref="Q4:Q5"/>
    <mergeCell ref="R4:R5"/>
    <mergeCell ref="B5:F5"/>
  </mergeCells>
  <conditionalFormatting sqref="B12:B23">
    <cfRule type="cellIs" dxfId="7" priority="1" operator="greaterThan">
      <formula>0</formula>
    </cfRule>
  </conditionalFormatting>
  <hyperlinks>
    <hyperlink ref="AB4" r:id="rId1" xr:uid="{6DA9A2A5-1FD4-4C16-9145-211C5CB27CE5}"/>
  </hyperlinks>
  <pageMargins left="0.7" right="0.7" top="0.78740157499999996" bottom="0.78740157499999996" header="0.3" footer="0.3"/>
  <pageSetup paperSize="9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B4B4-5892-4552-A75F-1E167437DFE7}">
  <dimension ref="B1:AC31"/>
  <sheetViews>
    <sheetView zoomScale="55" zoomScaleNormal="55" workbookViewId="0">
      <selection activeCell="I18" sqref="I18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1.41796875" style="2" customWidth="1"/>
    <col min="8" max="16" width="12.578125" style="2" customWidth="1"/>
    <col min="17" max="17" width="10" style="2" customWidth="1"/>
    <col min="18" max="18" width="11.578125" style="2" customWidth="1"/>
    <col min="19" max="19" width="5.578125" style="2" customWidth="1"/>
    <col min="20" max="20" width="3.578125" style="2" customWidth="1"/>
    <col min="21" max="21" width="11.41796875" style="2"/>
    <col min="22" max="22" width="19.83984375" style="2" customWidth="1"/>
    <col min="23" max="23" width="14.41796875" style="2" customWidth="1"/>
    <col min="24" max="24" width="5.83984375" style="2" customWidth="1"/>
    <col min="25" max="25" width="3.41796875" style="2" customWidth="1"/>
    <col min="26" max="26" width="11.41796875" style="2"/>
    <col min="27" max="27" width="7.26171875" style="2" customWidth="1"/>
    <col min="28" max="28" width="11.41796875" style="2"/>
    <col min="29" max="30" width="7.41796875" style="2" customWidth="1"/>
    <col min="31" max="16384" width="11.41796875" style="2"/>
  </cols>
  <sheetData>
    <row r="1" spans="2:29" ht="24" customHeight="1" x14ac:dyDescent="0.55000000000000004">
      <c r="B1" s="1" t="s">
        <v>0</v>
      </c>
    </row>
    <row r="2" spans="2:29" ht="12" customHeight="1" x14ac:dyDescent="0.55000000000000004"/>
    <row r="3" spans="2:29" ht="24" customHeight="1" x14ac:dyDescent="0.55000000000000004">
      <c r="B3" s="3"/>
      <c r="C3" s="264" t="s">
        <v>1</v>
      </c>
      <c r="D3" s="264"/>
      <c r="E3" s="4">
        <v>2030</v>
      </c>
      <c r="F3" s="3"/>
      <c r="H3" s="265" t="s">
        <v>2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</row>
    <row r="4" spans="2:29" ht="48" customHeight="1" x14ac:dyDescent="0.55000000000000004">
      <c r="F4" s="5"/>
      <c r="H4" s="267" t="s">
        <v>3</v>
      </c>
      <c r="I4" s="267" t="s">
        <v>4</v>
      </c>
      <c r="J4" s="267" t="s">
        <v>5</v>
      </c>
      <c r="K4" s="267" t="s">
        <v>6</v>
      </c>
      <c r="L4" s="267" t="s">
        <v>7</v>
      </c>
      <c r="M4" s="267" t="s">
        <v>8</v>
      </c>
      <c r="N4" s="267" t="s">
        <v>9</v>
      </c>
      <c r="O4" s="267" t="s">
        <v>10</v>
      </c>
      <c r="P4" s="272" t="s">
        <v>11</v>
      </c>
      <c r="Q4" s="273"/>
      <c r="R4" s="267" t="s">
        <v>12</v>
      </c>
    </row>
    <row r="5" spans="2:29" ht="48" customHeight="1" x14ac:dyDescent="0.55000000000000004">
      <c r="B5" s="274" t="s">
        <v>13</v>
      </c>
      <c r="C5" s="274"/>
      <c r="D5" s="274"/>
      <c r="E5" s="274"/>
      <c r="F5" s="274"/>
      <c r="H5" s="268"/>
      <c r="I5" s="268"/>
      <c r="J5" s="268"/>
      <c r="K5" s="268"/>
      <c r="L5" s="268"/>
      <c r="M5" s="268"/>
      <c r="N5" s="268"/>
      <c r="O5" s="268"/>
      <c r="P5" s="6" t="s">
        <v>14</v>
      </c>
      <c r="Q5" s="7" t="s">
        <v>15</v>
      </c>
      <c r="R5" s="268"/>
      <c r="U5" s="275" t="s">
        <v>16</v>
      </c>
      <c r="V5" s="275"/>
      <c r="W5" s="275"/>
    </row>
    <row r="6" spans="2:29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26</v>
      </c>
      <c r="H6" s="10">
        <v>450</v>
      </c>
      <c r="I6" s="10">
        <v>607.5</v>
      </c>
      <c r="J6" s="10">
        <v>4000</v>
      </c>
      <c r="K6" s="10">
        <v>4000</v>
      </c>
      <c r="L6" s="10">
        <v>8000</v>
      </c>
      <c r="M6" s="10">
        <v>1074.3275505331846</v>
      </c>
      <c r="N6" s="10">
        <v>1450.3421932197994</v>
      </c>
      <c r="O6" s="11">
        <v>0.94499999999999995</v>
      </c>
      <c r="P6" s="10">
        <v>5000</v>
      </c>
      <c r="Q6" s="10">
        <v>859.46204042654767</v>
      </c>
      <c r="R6" s="11">
        <v>0.6</v>
      </c>
      <c r="U6" s="275"/>
      <c r="V6" s="275"/>
      <c r="W6" s="275"/>
    </row>
    <row r="7" spans="2:29" ht="24" customHeight="1" x14ac:dyDescent="0.7">
      <c r="B7" s="12"/>
      <c r="C7" s="12"/>
      <c r="D7" s="12"/>
      <c r="E7" s="12"/>
      <c r="F7" s="12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U7" s="15"/>
      <c r="V7" s="16">
        <v>2.0559849158665635</v>
      </c>
      <c r="W7" s="17" t="s">
        <v>17</v>
      </c>
    </row>
    <row r="8" spans="2:29" ht="14.65" customHeight="1" thickBot="1" x14ac:dyDescent="0.6">
      <c r="F8" s="5"/>
      <c r="G8" s="18"/>
      <c r="U8" s="17"/>
      <c r="V8" s="17"/>
      <c r="W8" s="17"/>
    </row>
    <row r="9" spans="2:29" ht="24" customHeight="1" thickTop="1" x14ac:dyDescent="0.55000000000000004">
      <c r="H9" s="19" t="s">
        <v>18</v>
      </c>
      <c r="I9" s="20"/>
      <c r="J9" s="20"/>
      <c r="K9" s="20"/>
      <c r="L9" s="20"/>
      <c r="M9" s="20"/>
      <c r="N9" s="20"/>
      <c r="O9" s="20"/>
      <c r="P9" s="20"/>
      <c r="Q9" s="20"/>
      <c r="R9" s="20"/>
      <c r="AB9" s="21" t="s">
        <v>19</v>
      </c>
      <c r="AC9" s="22"/>
    </row>
    <row r="10" spans="2:29" ht="32.1" customHeight="1" x14ac:dyDescent="0.55000000000000004">
      <c r="B10" s="23">
        <v>10</v>
      </c>
      <c r="D10" s="2" t="s">
        <v>20</v>
      </c>
      <c r="H10" s="276" t="s">
        <v>3</v>
      </c>
      <c r="I10" s="276" t="s">
        <v>4</v>
      </c>
      <c r="J10" s="276" t="s">
        <v>5</v>
      </c>
      <c r="K10" s="276" t="s">
        <v>6</v>
      </c>
      <c r="L10" s="276" t="s">
        <v>7</v>
      </c>
      <c r="M10" s="276" t="s">
        <v>8</v>
      </c>
      <c r="N10" s="276" t="s">
        <v>9</v>
      </c>
      <c r="O10" s="276" t="s">
        <v>10</v>
      </c>
      <c r="P10" s="281" t="s">
        <v>11</v>
      </c>
      <c r="Q10" s="282"/>
      <c r="R10" s="276" t="s">
        <v>12</v>
      </c>
      <c r="AB10" s="269" t="s">
        <v>3</v>
      </c>
      <c r="AC10" s="271"/>
    </row>
    <row r="11" spans="2:29" ht="32.1" customHeight="1" x14ac:dyDescent="0.55000000000000004">
      <c r="B11" s="283"/>
      <c r="C11" s="283"/>
      <c r="D11" s="283"/>
      <c r="E11" s="283"/>
      <c r="F11" s="283"/>
      <c r="H11" s="277"/>
      <c r="I11" s="277"/>
      <c r="J11" s="277"/>
      <c r="K11" s="277"/>
      <c r="L11" s="277"/>
      <c r="M11" s="277"/>
      <c r="N11" s="277"/>
      <c r="O11" s="277"/>
      <c r="P11" s="24" t="s">
        <v>14</v>
      </c>
      <c r="Q11" s="25" t="s">
        <v>15</v>
      </c>
      <c r="R11" s="277"/>
      <c r="AB11" s="270"/>
      <c r="AC11" s="271"/>
    </row>
    <row r="12" spans="2:29" ht="24" customHeight="1" x14ac:dyDescent="0.55000000000000004">
      <c r="B12" s="26">
        <v>0</v>
      </c>
      <c r="C12" s="27" t="s">
        <v>21</v>
      </c>
      <c r="D12" s="27" t="s">
        <v>22</v>
      </c>
      <c r="E12" s="27" t="s">
        <v>23</v>
      </c>
      <c r="F12" s="27" t="s">
        <v>24</v>
      </c>
      <c r="H12" s="28">
        <v>120</v>
      </c>
      <c r="I12" s="29">
        <v>162</v>
      </c>
      <c r="J12" s="28">
        <v>4000</v>
      </c>
      <c r="K12" s="28">
        <v>4000</v>
      </c>
      <c r="L12" s="28">
        <v>10000</v>
      </c>
      <c r="M12" s="29">
        <v>286.48734680884922</v>
      </c>
      <c r="N12" s="29">
        <v>386.75791819194643</v>
      </c>
      <c r="O12" s="30">
        <v>0.94499999999999995</v>
      </c>
      <c r="P12" s="31">
        <v>5500</v>
      </c>
      <c r="Q12" s="32">
        <v>208.35443404279945</v>
      </c>
      <c r="R12" s="33">
        <v>0.6</v>
      </c>
      <c r="U12" s="2" t="s">
        <v>25</v>
      </c>
      <c r="AB12" s="34">
        <v>120</v>
      </c>
      <c r="AC12" s="35"/>
    </row>
    <row r="13" spans="2:29" ht="24" customHeight="1" x14ac:dyDescent="0.55000000000000004">
      <c r="B13" s="26">
        <v>0</v>
      </c>
      <c r="C13" s="27" t="s">
        <v>21</v>
      </c>
      <c r="D13" s="27" t="s">
        <v>22</v>
      </c>
      <c r="E13" s="27" t="s">
        <v>23</v>
      </c>
      <c r="F13" s="9" t="s">
        <v>26</v>
      </c>
      <c r="H13" s="28">
        <v>120</v>
      </c>
      <c r="I13" s="29">
        <v>162</v>
      </c>
      <c r="J13" s="28">
        <v>4000</v>
      </c>
      <c r="K13" s="28">
        <v>4000</v>
      </c>
      <c r="L13" s="28">
        <v>10000</v>
      </c>
      <c r="M13" s="29">
        <v>286.48734680884922</v>
      </c>
      <c r="N13" s="29">
        <v>386.75791819194643</v>
      </c>
      <c r="O13" s="30">
        <v>0.94499999999999995</v>
      </c>
      <c r="P13" s="31">
        <v>5500</v>
      </c>
      <c r="Q13" s="32">
        <v>208.35443404279945</v>
      </c>
      <c r="R13" s="33">
        <v>0.6</v>
      </c>
      <c r="U13" s="2" t="s">
        <v>27</v>
      </c>
      <c r="Z13" s="36">
        <v>30</v>
      </c>
      <c r="AA13" s="2" t="s">
        <v>28</v>
      </c>
      <c r="AB13" s="34">
        <v>120</v>
      </c>
      <c r="AC13" s="35"/>
    </row>
    <row r="14" spans="2:29" ht="24" customHeight="1" x14ac:dyDescent="0.55000000000000004">
      <c r="B14" s="26">
        <v>0</v>
      </c>
      <c r="C14" s="27" t="s">
        <v>21</v>
      </c>
      <c r="D14" s="27" t="s">
        <v>22</v>
      </c>
      <c r="E14" s="27" t="s">
        <v>29</v>
      </c>
      <c r="F14" s="27" t="s">
        <v>30</v>
      </c>
      <c r="G14" s="37" t="s">
        <v>31</v>
      </c>
      <c r="H14" s="38">
        <v>1E-4</v>
      </c>
      <c r="I14" s="38">
        <v>1E-4</v>
      </c>
      <c r="J14" s="38">
        <v>1E-4</v>
      </c>
      <c r="K14" s="38">
        <v>1E-4</v>
      </c>
      <c r="L14" s="38">
        <v>1E-4</v>
      </c>
      <c r="M14" s="38">
        <v>1E-4</v>
      </c>
      <c r="N14" s="38">
        <v>1E-4</v>
      </c>
      <c r="O14" s="38">
        <v>1</v>
      </c>
      <c r="P14" s="39">
        <v>1E-4</v>
      </c>
      <c r="Q14" s="38">
        <v>1E-4</v>
      </c>
      <c r="R14" s="40">
        <v>0.99990000000000001</v>
      </c>
      <c r="U14" s="2" t="s">
        <v>32</v>
      </c>
      <c r="Z14" s="36">
        <v>10</v>
      </c>
      <c r="AA14" s="2" t="s">
        <v>28</v>
      </c>
      <c r="AB14" s="41">
        <v>1E-4</v>
      </c>
      <c r="AC14" s="42"/>
    </row>
    <row r="15" spans="2:29" ht="24" customHeight="1" x14ac:dyDescent="0.55000000000000004">
      <c r="B15" s="26">
        <v>0</v>
      </c>
      <c r="C15" s="27" t="s">
        <v>21</v>
      </c>
      <c r="D15" s="27" t="s">
        <v>33</v>
      </c>
      <c r="E15" s="27" t="s">
        <v>23</v>
      </c>
      <c r="F15" s="27" t="s">
        <v>24</v>
      </c>
      <c r="G15" s="37"/>
      <c r="H15" s="28">
        <v>80</v>
      </c>
      <c r="I15" s="29">
        <v>108</v>
      </c>
      <c r="J15" s="28">
        <v>4000</v>
      </c>
      <c r="K15" s="28">
        <v>4000</v>
      </c>
      <c r="L15" s="28">
        <v>9000</v>
      </c>
      <c r="M15" s="29">
        <v>190.99156453923283</v>
      </c>
      <c r="N15" s="29">
        <v>257.83861212796432</v>
      </c>
      <c r="O15" s="30">
        <v>0.94499999999999995</v>
      </c>
      <c r="P15" s="31">
        <v>5300</v>
      </c>
      <c r="Q15" s="32">
        <v>144.14457701074176</v>
      </c>
      <c r="R15" s="33">
        <v>0.6</v>
      </c>
      <c r="AB15" s="34">
        <v>80</v>
      </c>
      <c r="AC15" s="35"/>
    </row>
    <row r="16" spans="2:29" ht="24" customHeight="1" x14ac:dyDescent="0.55000000000000004">
      <c r="B16" s="26">
        <v>0</v>
      </c>
      <c r="C16" s="27" t="s">
        <v>21</v>
      </c>
      <c r="D16" s="27" t="s">
        <v>33</v>
      </c>
      <c r="E16" s="27" t="s">
        <v>23</v>
      </c>
      <c r="F16" s="9" t="s">
        <v>26</v>
      </c>
      <c r="G16" s="37"/>
      <c r="H16" s="28">
        <v>80</v>
      </c>
      <c r="I16" s="29">
        <v>108</v>
      </c>
      <c r="J16" s="28">
        <v>4000</v>
      </c>
      <c r="K16" s="28">
        <v>4000</v>
      </c>
      <c r="L16" s="28">
        <v>9000</v>
      </c>
      <c r="M16" s="29">
        <v>190.99156453923283</v>
      </c>
      <c r="N16" s="29">
        <v>257.83861212796432</v>
      </c>
      <c r="O16" s="30">
        <v>0.94499999999999995</v>
      </c>
      <c r="P16" s="31">
        <v>5300</v>
      </c>
      <c r="Q16" s="32">
        <v>144.14457701074176</v>
      </c>
      <c r="R16" s="33">
        <v>0.6</v>
      </c>
      <c r="AB16" s="34">
        <v>80</v>
      </c>
      <c r="AC16" s="35"/>
    </row>
    <row r="17" spans="2:29" ht="24" customHeight="1" x14ac:dyDescent="0.55000000000000004">
      <c r="B17" s="26">
        <v>0</v>
      </c>
      <c r="C17" s="27" t="s">
        <v>21</v>
      </c>
      <c r="D17" s="27" t="s">
        <v>33</v>
      </c>
      <c r="E17" s="27" t="s">
        <v>29</v>
      </c>
      <c r="F17" s="27" t="s">
        <v>30</v>
      </c>
      <c r="G17" s="37" t="s">
        <v>31</v>
      </c>
      <c r="H17" s="38">
        <v>1E-4</v>
      </c>
      <c r="I17" s="38">
        <v>1E-4</v>
      </c>
      <c r="J17" s="38">
        <v>1E-4</v>
      </c>
      <c r="K17" s="38">
        <v>1E-4</v>
      </c>
      <c r="L17" s="38">
        <v>1E-4</v>
      </c>
      <c r="M17" s="38">
        <v>1E-4</v>
      </c>
      <c r="N17" s="38">
        <v>1E-4</v>
      </c>
      <c r="O17" s="38">
        <v>1</v>
      </c>
      <c r="P17" s="39">
        <v>1E-4</v>
      </c>
      <c r="Q17" s="38">
        <v>1E-4</v>
      </c>
      <c r="R17" s="40">
        <v>0.99990000000000001</v>
      </c>
      <c r="U17" s="284" t="s">
        <v>34</v>
      </c>
      <c r="V17" s="284"/>
      <c r="W17" s="284"/>
      <c r="AB17" s="41">
        <v>1E-4</v>
      </c>
      <c r="AC17" s="42"/>
    </row>
    <row r="18" spans="2:29" ht="29.5" customHeight="1" x14ac:dyDescent="0.55000000000000004">
      <c r="B18" s="26">
        <v>0</v>
      </c>
      <c r="C18" s="27" t="s">
        <v>35</v>
      </c>
      <c r="D18" s="27" t="s">
        <v>22</v>
      </c>
      <c r="E18" s="27" t="s">
        <v>23</v>
      </c>
      <c r="F18" s="9" t="s">
        <v>26</v>
      </c>
      <c r="G18" s="37"/>
      <c r="H18" s="43">
        <v>450</v>
      </c>
      <c r="I18" s="29">
        <v>607.5</v>
      </c>
      <c r="J18" s="28">
        <v>4000</v>
      </c>
      <c r="K18" s="28">
        <v>4000</v>
      </c>
      <c r="L18" s="28">
        <v>8000</v>
      </c>
      <c r="M18" s="29">
        <v>1074.3275505331846</v>
      </c>
      <c r="N18" s="29">
        <v>1450.3421932197994</v>
      </c>
      <c r="O18" s="30">
        <v>0.94499999999999995</v>
      </c>
      <c r="P18" s="31">
        <v>5000</v>
      </c>
      <c r="Q18" s="32">
        <v>859.46204042654767</v>
      </c>
      <c r="R18" s="33">
        <v>0.6</v>
      </c>
      <c r="U18" s="44"/>
      <c r="V18" s="45" t="s">
        <v>36</v>
      </c>
      <c r="W18" s="46" t="s">
        <v>37</v>
      </c>
      <c r="AB18" s="34">
        <v>500</v>
      </c>
      <c r="AC18" s="35"/>
    </row>
    <row r="19" spans="2:29" ht="24" customHeight="1" x14ac:dyDescent="0.55000000000000004">
      <c r="B19" s="26">
        <v>0</v>
      </c>
      <c r="C19" s="27" t="s">
        <v>35</v>
      </c>
      <c r="D19" s="27" t="s">
        <v>22</v>
      </c>
      <c r="E19" s="27" t="s">
        <v>29</v>
      </c>
      <c r="F19" s="27" t="s">
        <v>30</v>
      </c>
      <c r="G19" s="37" t="s">
        <v>31</v>
      </c>
      <c r="H19" s="38">
        <v>1E-4</v>
      </c>
      <c r="I19" s="38">
        <v>1E-4</v>
      </c>
      <c r="J19" s="38">
        <v>1E-4</v>
      </c>
      <c r="K19" s="38">
        <v>1E-4</v>
      </c>
      <c r="L19" s="38">
        <v>1E-4</v>
      </c>
      <c r="M19" s="38">
        <v>1E-4</v>
      </c>
      <c r="N19" s="38">
        <v>1E-4</v>
      </c>
      <c r="O19" s="38">
        <v>1</v>
      </c>
      <c r="P19" s="39">
        <v>1E-4</v>
      </c>
      <c r="Q19" s="38">
        <v>1E-4</v>
      </c>
      <c r="R19" s="40">
        <v>0.99990000000000001</v>
      </c>
      <c r="U19" s="47">
        <v>1990</v>
      </c>
      <c r="V19" s="48">
        <v>0.92</v>
      </c>
      <c r="W19" s="49">
        <v>0.55000000000000004</v>
      </c>
      <c r="AB19" s="41">
        <v>1E-4</v>
      </c>
      <c r="AC19" s="42"/>
    </row>
    <row r="20" spans="2:29" ht="24" customHeight="1" x14ac:dyDescent="0.55000000000000004">
      <c r="B20" s="26">
        <v>0</v>
      </c>
      <c r="C20" s="27" t="s">
        <v>35</v>
      </c>
      <c r="D20" s="27" t="s">
        <v>33</v>
      </c>
      <c r="E20" s="27" t="s">
        <v>23</v>
      </c>
      <c r="F20" s="27" t="s">
        <v>24</v>
      </c>
      <c r="G20" s="37"/>
      <c r="H20" s="43">
        <v>450</v>
      </c>
      <c r="I20" s="29">
        <v>607.5</v>
      </c>
      <c r="J20" s="28">
        <v>4000</v>
      </c>
      <c r="K20" s="28">
        <v>4000</v>
      </c>
      <c r="L20" s="28">
        <v>8000</v>
      </c>
      <c r="M20" s="29">
        <v>1074.3275505331846</v>
      </c>
      <c r="N20" s="29">
        <v>1450.3421932197994</v>
      </c>
      <c r="O20" s="30">
        <v>0.94499999999999995</v>
      </c>
      <c r="P20" s="31">
        <v>5000</v>
      </c>
      <c r="Q20" s="32">
        <v>859.46204042654767</v>
      </c>
      <c r="R20" s="33">
        <v>0.6</v>
      </c>
      <c r="U20" s="47">
        <v>2020</v>
      </c>
      <c r="V20" s="48">
        <v>0.93500000000000005</v>
      </c>
      <c r="W20" s="49">
        <v>0.57999999999999996</v>
      </c>
      <c r="AB20" s="34">
        <v>160</v>
      </c>
      <c r="AC20" s="35"/>
    </row>
    <row r="21" spans="2:29" ht="24" customHeight="1" x14ac:dyDescent="0.55000000000000004">
      <c r="B21" s="26">
        <v>10</v>
      </c>
      <c r="C21" s="27" t="s">
        <v>35</v>
      </c>
      <c r="D21" s="27" t="s">
        <v>33</v>
      </c>
      <c r="E21" s="27" t="s">
        <v>23</v>
      </c>
      <c r="F21" s="9" t="s">
        <v>26</v>
      </c>
      <c r="G21" s="37"/>
      <c r="H21" s="43">
        <v>450</v>
      </c>
      <c r="I21" s="29">
        <v>607.5</v>
      </c>
      <c r="J21" s="28">
        <v>4000</v>
      </c>
      <c r="K21" s="28">
        <v>4000</v>
      </c>
      <c r="L21" s="28">
        <v>8000</v>
      </c>
      <c r="M21" s="29">
        <v>1074.3275505331846</v>
      </c>
      <c r="N21" s="29">
        <v>1450.3421932197994</v>
      </c>
      <c r="O21" s="30">
        <v>0.94499999999999995</v>
      </c>
      <c r="P21" s="31">
        <v>5000</v>
      </c>
      <c r="Q21" s="32">
        <v>859.46204042654767</v>
      </c>
      <c r="R21" s="33">
        <v>0.6</v>
      </c>
      <c r="U21" s="47">
        <v>2030</v>
      </c>
      <c r="V21" s="48">
        <v>0.94499999999999995</v>
      </c>
      <c r="W21" s="49">
        <v>0.6</v>
      </c>
      <c r="AB21" s="34">
        <v>160</v>
      </c>
      <c r="AC21" s="35"/>
    </row>
    <row r="22" spans="2:29" ht="24" customHeight="1" x14ac:dyDescent="0.55000000000000004">
      <c r="B22" s="26">
        <v>0</v>
      </c>
      <c r="C22" s="27" t="s">
        <v>35</v>
      </c>
      <c r="D22" s="27" t="s">
        <v>33</v>
      </c>
      <c r="E22" s="27" t="s">
        <v>29</v>
      </c>
      <c r="F22" s="27" t="s">
        <v>30</v>
      </c>
      <c r="G22" s="37" t="s">
        <v>31</v>
      </c>
      <c r="H22" s="38">
        <v>1E-4</v>
      </c>
      <c r="I22" s="38">
        <v>1E-4</v>
      </c>
      <c r="J22" s="38">
        <v>1E-4</v>
      </c>
      <c r="K22" s="38">
        <v>1E-4</v>
      </c>
      <c r="L22" s="38">
        <v>1E-4</v>
      </c>
      <c r="M22" s="38">
        <v>1E-4</v>
      </c>
      <c r="N22" s="38">
        <v>1E-4</v>
      </c>
      <c r="O22" s="38">
        <v>1</v>
      </c>
      <c r="P22" s="39">
        <v>1E-4</v>
      </c>
      <c r="Q22" s="38">
        <v>1E-4</v>
      </c>
      <c r="R22" s="40">
        <v>0.99990000000000001</v>
      </c>
      <c r="U22" s="50">
        <v>2050</v>
      </c>
      <c r="V22" s="51">
        <v>0.95499999999999996</v>
      </c>
      <c r="W22" s="52">
        <v>0.65</v>
      </c>
      <c r="AB22" s="41">
        <v>1E-4</v>
      </c>
      <c r="AC22" s="42"/>
    </row>
    <row r="23" spans="2:29" ht="22.9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43">
        <v>450</v>
      </c>
      <c r="I23" s="29">
        <v>607.5</v>
      </c>
      <c r="J23" s="28">
        <v>4000</v>
      </c>
      <c r="K23" s="28">
        <v>4000</v>
      </c>
      <c r="L23" s="28">
        <v>8000</v>
      </c>
      <c r="M23" s="29">
        <v>1074.3275505331846</v>
      </c>
      <c r="N23" s="29">
        <v>1450.3421932197994</v>
      </c>
      <c r="O23" s="30">
        <v>0.94499999999999995</v>
      </c>
      <c r="P23" s="31">
        <v>5000</v>
      </c>
      <c r="Q23" s="32">
        <v>859.46204042654767</v>
      </c>
      <c r="R23" s="33">
        <v>0.6</v>
      </c>
      <c r="AB23" s="34">
        <v>500</v>
      </c>
      <c r="AC23" s="35"/>
    </row>
    <row r="24" spans="2:29" ht="24" customHeight="1" thickBot="1" x14ac:dyDescent="0.6">
      <c r="C24" s="53"/>
      <c r="D24" s="54"/>
      <c r="E24" s="54"/>
      <c r="F24" s="54"/>
      <c r="G24" s="54"/>
      <c r="H24" s="285"/>
      <c r="I24" s="285"/>
      <c r="J24" s="285"/>
      <c r="K24" s="285"/>
      <c r="L24" s="55"/>
      <c r="M24" s="55"/>
      <c r="N24" s="55"/>
      <c r="O24" s="55"/>
      <c r="P24" s="55"/>
      <c r="Q24" s="55"/>
      <c r="R24" s="55"/>
      <c r="U24" s="2" t="s">
        <v>38</v>
      </c>
      <c r="AB24" s="56"/>
      <c r="AC24" s="57"/>
    </row>
    <row r="25" spans="2:29" ht="24" customHeight="1" thickTop="1" x14ac:dyDescent="0.55000000000000004">
      <c r="H25" s="3" t="s">
        <v>39</v>
      </c>
      <c r="I25" s="3"/>
      <c r="J25" s="3"/>
      <c r="K25" s="58">
        <v>9549.3046514662965</v>
      </c>
      <c r="L25" s="59"/>
      <c r="M25" s="60"/>
      <c r="N25" s="286" t="s">
        <v>40</v>
      </c>
      <c r="O25" s="286"/>
      <c r="P25" s="286"/>
      <c r="Q25" s="286"/>
      <c r="R25" s="61"/>
      <c r="U25" s="287" t="s">
        <v>41</v>
      </c>
      <c r="V25" s="287"/>
      <c r="W25" s="287"/>
    </row>
    <row r="26" spans="2:29" ht="24" customHeight="1" x14ac:dyDescent="0.55000000000000004">
      <c r="L26" s="60"/>
      <c r="M26" s="60"/>
      <c r="N26" s="63" t="s">
        <v>21</v>
      </c>
      <c r="O26" s="63" t="s">
        <v>21</v>
      </c>
      <c r="P26" s="64" t="s">
        <v>35</v>
      </c>
      <c r="Q26" s="64" t="s">
        <v>35</v>
      </c>
      <c r="R26" s="65"/>
      <c r="U26" s="287"/>
      <c r="V26" s="287"/>
      <c r="W26" s="287"/>
    </row>
    <row r="27" spans="2:29" ht="24" customHeight="1" x14ac:dyDescent="0.55000000000000004">
      <c r="J27" s="66"/>
      <c r="K27" s="66"/>
      <c r="L27" s="60"/>
      <c r="M27" s="60"/>
      <c r="N27" s="67" t="s">
        <v>33</v>
      </c>
      <c r="O27" s="67" t="s">
        <v>22</v>
      </c>
      <c r="P27" s="67" t="s">
        <v>33</v>
      </c>
      <c r="Q27" s="67" t="s">
        <v>22</v>
      </c>
      <c r="R27" s="65"/>
      <c r="U27" s="68"/>
    </row>
    <row r="28" spans="2:29" ht="24" customHeight="1" x14ac:dyDescent="0.55000000000000004">
      <c r="J28" s="66"/>
      <c r="K28" s="66"/>
      <c r="L28" s="60"/>
      <c r="M28" s="60"/>
      <c r="N28" s="69">
        <v>1.35</v>
      </c>
      <c r="O28" s="69">
        <v>1.35</v>
      </c>
      <c r="P28" s="69">
        <v>1.35</v>
      </c>
      <c r="Q28" s="70">
        <v>1.35</v>
      </c>
      <c r="R28" s="65"/>
    </row>
    <row r="29" spans="2:29" ht="10" customHeight="1" thickBot="1" x14ac:dyDescent="0.6">
      <c r="D29" s="62"/>
      <c r="J29" s="66"/>
      <c r="K29" s="66"/>
      <c r="L29" s="60"/>
      <c r="M29" s="60"/>
    </row>
    <row r="30" spans="2:29" ht="18.899999999999999" thickTop="1" thickBot="1" x14ac:dyDescent="0.6">
      <c r="J30" s="278" t="s">
        <v>19</v>
      </c>
      <c r="K30" s="279"/>
      <c r="L30" s="279"/>
      <c r="M30" s="280"/>
      <c r="N30" s="71">
        <v>1.35</v>
      </c>
      <c r="O30" s="72">
        <v>1.35</v>
      </c>
      <c r="P30" s="72">
        <v>1.35</v>
      </c>
      <c r="Q30" s="73">
        <v>1.1499999999999999</v>
      </c>
    </row>
    <row r="31" spans="2:29" ht="14.7" thickTop="1" x14ac:dyDescent="0.55000000000000004"/>
  </sheetData>
  <mergeCells count="32">
    <mergeCell ref="U17:W17"/>
    <mergeCell ref="H24:K24"/>
    <mergeCell ref="N25:Q25"/>
    <mergeCell ref="U25:W26"/>
    <mergeCell ref="J30:M30"/>
    <mergeCell ref="N10:N11"/>
    <mergeCell ref="O10:O11"/>
    <mergeCell ref="P10:Q10"/>
    <mergeCell ref="R10:R11"/>
    <mergeCell ref="AB10:AB11"/>
    <mergeCell ref="AC10:AC11"/>
    <mergeCell ref="P4:Q4"/>
    <mergeCell ref="R4:R5"/>
    <mergeCell ref="B5:F5"/>
    <mergeCell ref="U5:W6"/>
    <mergeCell ref="H10:H11"/>
    <mergeCell ref="I10:I11"/>
    <mergeCell ref="J10:J11"/>
    <mergeCell ref="K10:K11"/>
    <mergeCell ref="L10:L11"/>
    <mergeCell ref="M10:M11"/>
    <mergeCell ref="B11:F11"/>
    <mergeCell ref="C3:D3"/>
    <mergeCell ref="H3:R3"/>
    <mergeCell ref="H4:H5"/>
    <mergeCell ref="I4:I5"/>
    <mergeCell ref="J4:J5"/>
    <mergeCell ref="K4:K5"/>
    <mergeCell ref="L4:L5"/>
    <mergeCell ref="M4:M5"/>
    <mergeCell ref="N4:N5"/>
    <mergeCell ref="O4:O5"/>
  </mergeCells>
  <conditionalFormatting sqref="B12:B23">
    <cfRule type="cellIs" dxfId="6" priority="1" operator="greater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5038-82C3-4918-9717-D80CBC091E8A}">
  <dimension ref="B1:Y23"/>
  <sheetViews>
    <sheetView zoomScale="60" zoomScaleNormal="60" workbookViewId="0">
      <selection activeCell="I15" sqref="I15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11.41796875" style="2" customWidth="1"/>
    <col min="8" max="16" width="12.578125" style="2" customWidth="1"/>
    <col min="17" max="17" width="10" style="2" customWidth="1"/>
    <col min="18" max="18" width="11.578125" style="2" customWidth="1"/>
    <col min="19" max="19" width="5.578125" style="2" customWidth="1"/>
    <col min="20" max="20" width="3.578125" style="2" customWidth="1"/>
    <col min="21" max="21" width="11.41796875" style="2" customWidth="1"/>
    <col min="22" max="22" width="18.83984375" style="2" customWidth="1"/>
    <col min="23" max="23" width="5.83984375" style="2" customWidth="1"/>
    <col min="24" max="16384" width="11.41796875" style="2"/>
  </cols>
  <sheetData>
    <row r="1" spans="2:25" ht="24" customHeight="1" x14ac:dyDescent="0.55000000000000004">
      <c r="B1" s="1" t="s">
        <v>42</v>
      </c>
    </row>
    <row r="2" spans="2:25" ht="12" customHeight="1" x14ac:dyDescent="0.55000000000000004"/>
    <row r="3" spans="2:25" ht="24" customHeight="1" x14ac:dyDescent="0.55000000000000004">
      <c r="H3" s="265" t="s">
        <v>42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</row>
    <row r="4" spans="2:25" ht="28.15" customHeight="1" x14ac:dyDescent="0.55000000000000004">
      <c r="F4" s="5"/>
      <c r="H4" s="267" t="s">
        <v>3</v>
      </c>
      <c r="I4" s="267" t="s">
        <v>4</v>
      </c>
      <c r="J4" s="267"/>
      <c r="K4" s="267"/>
      <c r="L4" s="267"/>
      <c r="M4" s="267"/>
      <c r="N4" s="267"/>
      <c r="O4" s="272" t="s">
        <v>43</v>
      </c>
      <c r="P4" s="273"/>
      <c r="Q4" s="74"/>
      <c r="R4" s="267"/>
      <c r="U4" s="75" t="s">
        <v>1</v>
      </c>
      <c r="V4" s="4">
        <v>2030</v>
      </c>
    </row>
    <row r="5" spans="2:25" ht="48" customHeight="1" x14ac:dyDescent="0.55000000000000004">
      <c r="B5" s="274" t="s">
        <v>13</v>
      </c>
      <c r="C5" s="274"/>
      <c r="D5" s="274"/>
      <c r="E5" s="274"/>
      <c r="F5" s="274"/>
      <c r="H5" s="268"/>
      <c r="I5" s="268"/>
      <c r="J5" s="268"/>
      <c r="K5" s="268"/>
      <c r="L5" s="268"/>
      <c r="M5" s="268"/>
      <c r="N5" s="268"/>
      <c r="O5" s="6" t="s">
        <v>44</v>
      </c>
      <c r="P5" s="6" t="s">
        <v>45</v>
      </c>
      <c r="Q5" s="7"/>
      <c r="R5" s="268"/>
    </row>
    <row r="6" spans="2:25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26</v>
      </c>
      <c r="H6" s="76">
        <v>700</v>
      </c>
      <c r="I6" s="76">
        <v>875</v>
      </c>
      <c r="J6" s="76"/>
      <c r="K6" s="76"/>
      <c r="L6" s="76"/>
      <c r="M6" s="76"/>
      <c r="N6" s="76"/>
      <c r="O6" s="77">
        <v>0.97</v>
      </c>
      <c r="P6" s="77">
        <v>0.97</v>
      </c>
      <c r="Q6" s="76"/>
      <c r="R6" s="77"/>
    </row>
    <row r="7" spans="2:25" ht="24" customHeight="1" x14ac:dyDescent="0.55000000000000004">
      <c r="B7" s="12"/>
      <c r="C7" s="12"/>
      <c r="D7" s="12"/>
      <c r="E7" s="12"/>
      <c r="F7" s="78"/>
      <c r="G7" s="288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2:25" ht="11.5" customHeight="1" x14ac:dyDescent="0.55000000000000004">
      <c r="F8" s="5"/>
      <c r="G8" s="288"/>
    </row>
    <row r="9" spans="2:25" ht="24" customHeight="1" x14ac:dyDescent="0.55000000000000004">
      <c r="H9" s="289" t="s">
        <v>46</v>
      </c>
      <c r="I9" s="290"/>
      <c r="J9" s="290"/>
      <c r="K9" s="290"/>
      <c r="L9" s="290"/>
      <c r="M9" s="290"/>
      <c r="N9" s="290"/>
      <c r="O9" s="290"/>
      <c r="P9" s="290"/>
      <c r="Q9" s="290"/>
      <c r="R9" s="290"/>
      <c r="X9" s="79" t="s">
        <v>19</v>
      </c>
      <c r="Y9" s="80"/>
    </row>
    <row r="10" spans="2:25" ht="32.1" customHeight="1" x14ac:dyDescent="0.55000000000000004">
      <c r="B10" s="81">
        <v>10</v>
      </c>
      <c r="H10" s="276" t="s">
        <v>3</v>
      </c>
      <c r="I10" s="276" t="s">
        <v>4</v>
      </c>
      <c r="J10" s="291" t="s">
        <v>47</v>
      </c>
      <c r="K10" s="292"/>
      <c r="L10" s="295">
        <v>1.25</v>
      </c>
      <c r="M10" s="276"/>
      <c r="N10" s="276"/>
      <c r="O10" s="281" t="s">
        <v>43</v>
      </c>
      <c r="P10" s="282"/>
      <c r="Q10" s="82"/>
      <c r="R10" s="276"/>
      <c r="X10" s="276" t="s">
        <v>3</v>
      </c>
      <c r="Y10" s="80"/>
    </row>
    <row r="11" spans="2:25" ht="32.1" customHeight="1" x14ac:dyDescent="0.55000000000000004">
      <c r="B11" s="283" t="s">
        <v>48</v>
      </c>
      <c r="C11" s="283"/>
      <c r="D11" s="283"/>
      <c r="E11" s="283"/>
      <c r="F11" s="283"/>
      <c r="H11" s="277"/>
      <c r="I11" s="277"/>
      <c r="J11" s="293"/>
      <c r="K11" s="294"/>
      <c r="L11" s="296"/>
      <c r="M11" s="277"/>
      <c r="N11" s="277"/>
      <c r="O11" s="24" t="s">
        <v>44</v>
      </c>
      <c r="P11" s="24" t="s">
        <v>45</v>
      </c>
      <c r="Q11" s="25"/>
      <c r="R11" s="277"/>
      <c r="X11" s="277"/>
      <c r="Y11" s="80"/>
    </row>
    <row r="12" spans="2:25" ht="24" customHeight="1" x14ac:dyDescent="0.55000000000000004">
      <c r="B12" s="26">
        <v>0</v>
      </c>
      <c r="C12" s="27" t="s">
        <v>21</v>
      </c>
      <c r="D12" s="27" t="s">
        <v>22</v>
      </c>
      <c r="E12" s="27" t="s">
        <v>23</v>
      </c>
      <c r="F12" s="27" t="s">
        <v>24</v>
      </c>
      <c r="H12" s="83">
        <v>125</v>
      </c>
      <c r="I12" s="84">
        <v>156.25</v>
      </c>
      <c r="J12" s="85"/>
      <c r="K12" s="85"/>
      <c r="L12" s="85"/>
      <c r="M12" s="84"/>
      <c r="N12" s="84"/>
      <c r="O12" s="86">
        <v>0.97</v>
      </c>
      <c r="P12" s="86">
        <v>0.97</v>
      </c>
      <c r="Q12" s="87"/>
      <c r="R12" s="88"/>
      <c r="X12" s="83">
        <v>125</v>
      </c>
      <c r="Y12" s="80"/>
    </row>
    <row r="13" spans="2:25" ht="24" customHeight="1" x14ac:dyDescent="0.55000000000000004">
      <c r="B13" s="26">
        <v>0</v>
      </c>
      <c r="C13" s="27" t="s">
        <v>21</v>
      </c>
      <c r="D13" s="27" t="s">
        <v>22</v>
      </c>
      <c r="E13" s="27" t="s">
        <v>23</v>
      </c>
      <c r="F13" s="9" t="s">
        <v>26</v>
      </c>
      <c r="H13" s="83">
        <v>125</v>
      </c>
      <c r="I13" s="84">
        <v>156.25</v>
      </c>
      <c r="J13" s="85"/>
      <c r="K13" s="85"/>
      <c r="L13" s="85"/>
      <c r="M13" s="84"/>
      <c r="N13" s="84"/>
      <c r="O13" s="86">
        <v>0.97</v>
      </c>
      <c r="P13" s="86">
        <v>0.97</v>
      </c>
      <c r="Q13" s="87"/>
      <c r="R13" s="88"/>
      <c r="X13" s="83">
        <v>125</v>
      </c>
      <c r="Y13" s="80"/>
    </row>
    <row r="14" spans="2:25" ht="24" customHeight="1" x14ac:dyDescent="0.55000000000000004">
      <c r="B14" s="26">
        <v>0</v>
      </c>
      <c r="C14" s="27" t="s">
        <v>21</v>
      </c>
      <c r="D14" s="27" t="s">
        <v>22</v>
      </c>
      <c r="E14" s="27" t="s">
        <v>29</v>
      </c>
      <c r="F14" s="27" t="s">
        <v>30</v>
      </c>
      <c r="G14" s="89" t="s">
        <v>49</v>
      </c>
      <c r="H14" s="90">
        <v>1E-4</v>
      </c>
      <c r="I14" s="90">
        <v>1E-4</v>
      </c>
      <c r="J14" s="85"/>
      <c r="K14" s="85"/>
      <c r="L14" s="85"/>
      <c r="M14" s="84"/>
      <c r="N14" s="84"/>
      <c r="O14" s="90">
        <v>1</v>
      </c>
      <c r="P14" s="90">
        <v>1</v>
      </c>
      <c r="Q14" s="87"/>
      <c r="R14" s="88"/>
      <c r="X14" s="90">
        <v>1E-4</v>
      </c>
      <c r="Y14" s="80"/>
    </row>
    <row r="15" spans="2:25" ht="24" customHeight="1" x14ac:dyDescent="0.55000000000000004">
      <c r="B15" s="26">
        <v>0</v>
      </c>
      <c r="C15" s="27" t="s">
        <v>21</v>
      </c>
      <c r="D15" s="27" t="s">
        <v>33</v>
      </c>
      <c r="E15" s="27" t="s">
        <v>23</v>
      </c>
      <c r="F15" s="27" t="s">
        <v>24</v>
      </c>
      <c r="H15" s="83">
        <v>85</v>
      </c>
      <c r="I15" s="84">
        <v>106.25</v>
      </c>
      <c r="J15" s="85"/>
      <c r="K15" s="85"/>
      <c r="L15" s="85"/>
      <c r="M15" s="84"/>
      <c r="N15" s="84"/>
      <c r="O15" s="86">
        <v>0.97</v>
      </c>
      <c r="P15" s="86">
        <v>0.97</v>
      </c>
      <c r="Q15" s="87"/>
      <c r="R15" s="88"/>
      <c r="U15" s="284" t="s">
        <v>50</v>
      </c>
      <c r="V15" s="284"/>
      <c r="X15" s="83">
        <v>85</v>
      </c>
      <c r="Y15" s="80"/>
    </row>
    <row r="16" spans="2:25" ht="24" customHeight="1" x14ac:dyDescent="0.55000000000000004">
      <c r="B16" s="26">
        <v>0</v>
      </c>
      <c r="C16" s="27" t="s">
        <v>21</v>
      </c>
      <c r="D16" s="27" t="s">
        <v>33</v>
      </c>
      <c r="E16" s="27" t="s">
        <v>23</v>
      </c>
      <c r="F16" s="9" t="s">
        <v>26</v>
      </c>
      <c r="H16" s="83">
        <v>85</v>
      </c>
      <c r="I16" s="84">
        <v>106.25</v>
      </c>
      <c r="J16" s="85"/>
      <c r="K16" s="85"/>
      <c r="L16" s="85"/>
      <c r="M16" s="84"/>
      <c r="N16" s="84"/>
      <c r="O16" s="86">
        <v>0.97</v>
      </c>
      <c r="P16" s="86">
        <v>0.97</v>
      </c>
      <c r="Q16" s="87"/>
      <c r="R16" s="88"/>
      <c r="U16" s="44"/>
      <c r="V16" s="45" t="s">
        <v>51</v>
      </c>
      <c r="X16" s="83">
        <v>85</v>
      </c>
      <c r="Y16" s="80"/>
    </row>
    <row r="17" spans="2:25" ht="24" customHeight="1" x14ac:dyDescent="0.55000000000000004">
      <c r="B17" s="26">
        <v>0</v>
      </c>
      <c r="C17" s="27" t="s">
        <v>21</v>
      </c>
      <c r="D17" s="27" t="s">
        <v>33</v>
      </c>
      <c r="E17" s="27" t="s">
        <v>29</v>
      </c>
      <c r="F17" s="27" t="s">
        <v>30</v>
      </c>
      <c r="G17" s="89" t="s">
        <v>49</v>
      </c>
      <c r="H17" s="90">
        <v>1E-4</v>
      </c>
      <c r="I17" s="90">
        <v>1E-4</v>
      </c>
      <c r="J17" s="85"/>
      <c r="K17" s="85"/>
      <c r="L17" s="85"/>
      <c r="M17" s="84"/>
      <c r="N17" s="84"/>
      <c r="O17" s="90">
        <v>1</v>
      </c>
      <c r="P17" s="90">
        <v>1</v>
      </c>
      <c r="Q17" s="87"/>
      <c r="R17" s="88"/>
      <c r="U17" s="47">
        <v>1990</v>
      </c>
      <c r="V17" s="48">
        <v>0.95</v>
      </c>
      <c r="X17" s="90">
        <v>1E-4</v>
      </c>
      <c r="Y17" s="80"/>
    </row>
    <row r="18" spans="2:25" ht="24" customHeight="1" x14ac:dyDescent="0.55000000000000004">
      <c r="B18" s="26">
        <v>0</v>
      </c>
      <c r="C18" s="27" t="s">
        <v>35</v>
      </c>
      <c r="D18" s="27" t="s">
        <v>22</v>
      </c>
      <c r="E18" s="27" t="s">
        <v>23</v>
      </c>
      <c r="F18" s="9" t="s">
        <v>26</v>
      </c>
      <c r="H18" s="91">
        <v>550</v>
      </c>
      <c r="I18" s="84">
        <v>687.5</v>
      </c>
      <c r="J18" s="85"/>
      <c r="K18" s="85"/>
      <c r="L18" s="85"/>
      <c r="M18" s="84"/>
      <c r="N18" s="84"/>
      <c r="O18" s="86">
        <v>0.97</v>
      </c>
      <c r="P18" s="86">
        <v>0.97</v>
      </c>
      <c r="Q18" s="87"/>
      <c r="R18" s="88"/>
      <c r="U18" s="47">
        <v>2020</v>
      </c>
      <c r="V18" s="48">
        <v>0.96</v>
      </c>
      <c r="X18" s="83">
        <v>420</v>
      </c>
      <c r="Y18" s="80"/>
    </row>
    <row r="19" spans="2:25" ht="24" customHeight="1" x14ac:dyDescent="0.55000000000000004">
      <c r="B19" s="26">
        <v>0</v>
      </c>
      <c r="C19" s="27" t="s">
        <v>35</v>
      </c>
      <c r="D19" s="27" t="s">
        <v>22</v>
      </c>
      <c r="E19" s="27" t="s">
        <v>29</v>
      </c>
      <c r="F19" s="27" t="s">
        <v>30</v>
      </c>
      <c r="G19" s="89" t="s">
        <v>49</v>
      </c>
      <c r="H19" s="90">
        <v>1E-4</v>
      </c>
      <c r="I19" s="90">
        <v>1E-4</v>
      </c>
      <c r="J19" s="85"/>
      <c r="K19" s="85"/>
      <c r="L19" s="85"/>
      <c r="M19" s="84"/>
      <c r="N19" s="84"/>
      <c r="O19" s="90">
        <v>1</v>
      </c>
      <c r="P19" s="90">
        <v>1</v>
      </c>
      <c r="Q19" s="87"/>
      <c r="R19" s="88"/>
      <c r="U19" s="47">
        <v>2030</v>
      </c>
      <c r="V19" s="48">
        <v>0.97</v>
      </c>
      <c r="X19" s="90">
        <v>1E-4</v>
      </c>
      <c r="Y19" s="80"/>
    </row>
    <row r="20" spans="2:25" ht="24" customHeight="1" x14ac:dyDescent="0.55000000000000004">
      <c r="B20" s="26">
        <v>0</v>
      </c>
      <c r="C20" s="27" t="s">
        <v>35</v>
      </c>
      <c r="D20" s="27" t="s">
        <v>33</v>
      </c>
      <c r="E20" s="27" t="s">
        <v>23</v>
      </c>
      <c r="F20" s="27" t="s">
        <v>24</v>
      </c>
      <c r="H20" s="91">
        <v>700</v>
      </c>
      <c r="I20" s="84">
        <v>875</v>
      </c>
      <c r="J20" s="85"/>
      <c r="K20" s="85"/>
      <c r="L20" s="85"/>
      <c r="M20" s="84"/>
      <c r="N20" s="84"/>
      <c r="O20" s="86">
        <v>0.97</v>
      </c>
      <c r="P20" s="86">
        <v>0.97</v>
      </c>
      <c r="Q20" s="87"/>
      <c r="R20" s="88"/>
      <c r="U20" s="50">
        <v>2050</v>
      </c>
      <c r="V20" s="51">
        <v>0.98</v>
      </c>
      <c r="X20" s="83">
        <v>165</v>
      </c>
      <c r="Y20" s="80"/>
    </row>
    <row r="21" spans="2:25" ht="24" customHeight="1" x14ac:dyDescent="0.55000000000000004">
      <c r="B21" s="26">
        <v>10</v>
      </c>
      <c r="C21" s="27" t="s">
        <v>35</v>
      </c>
      <c r="D21" s="27" t="s">
        <v>33</v>
      </c>
      <c r="E21" s="27" t="s">
        <v>23</v>
      </c>
      <c r="F21" s="9" t="s">
        <v>26</v>
      </c>
      <c r="H21" s="91">
        <v>700</v>
      </c>
      <c r="I21" s="84">
        <v>875</v>
      </c>
      <c r="J21" s="85"/>
      <c r="K21" s="85"/>
      <c r="L21" s="85"/>
      <c r="M21" s="84"/>
      <c r="N21" s="84"/>
      <c r="O21" s="86">
        <v>0.97</v>
      </c>
      <c r="P21" s="86">
        <v>0.97</v>
      </c>
      <c r="Q21" s="87"/>
      <c r="R21" s="88"/>
      <c r="X21" s="83">
        <v>165</v>
      </c>
      <c r="Y21" s="80"/>
    </row>
    <row r="22" spans="2:25" ht="24" customHeight="1" x14ac:dyDescent="0.55000000000000004">
      <c r="B22" s="26">
        <v>0</v>
      </c>
      <c r="C22" s="27" t="s">
        <v>35</v>
      </c>
      <c r="D22" s="27" t="s">
        <v>33</v>
      </c>
      <c r="E22" s="27" t="s">
        <v>29</v>
      </c>
      <c r="F22" s="27" t="s">
        <v>30</v>
      </c>
      <c r="G22" s="89" t="s">
        <v>49</v>
      </c>
      <c r="H22" s="90">
        <v>1E-4</v>
      </c>
      <c r="I22" s="90">
        <v>1E-4</v>
      </c>
      <c r="J22" s="85"/>
      <c r="K22" s="85"/>
      <c r="L22" s="85"/>
      <c r="M22" s="84"/>
      <c r="N22" s="84"/>
      <c r="O22" s="90">
        <v>1</v>
      </c>
      <c r="P22" s="90">
        <v>1</v>
      </c>
      <c r="Q22" s="87"/>
      <c r="R22" s="88"/>
      <c r="X22" s="90">
        <v>1E-4</v>
      </c>
      <c r="Y22" s="80"/>
    </row>
    <row r="23" spans="2:25" ht="23.5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91">
        <v>550</v>
      </c>
      <c r="I23" s="84">
        <v>687.5</v>
      </c>
      <c r="J23" s="85"/>
      <c r="K23" s="85"/>
      <c r="L23" s="85"/>
      <c r="M23" s="84"/>
      <c r="N23" s="84"/>
      <c r="O23" s="86">
        <v>0.97</v>
      </c>
      <c r="P23" s="86">
        <v>0.97</v>
      </c>
      <c r="Q23" s="87"/>
      <c r="R23" s="88"/>
      <c r="X23" s="83">
        <v>420</v>
      </c>
      <c r="Y23" s="80"/>
    </row>
  </sheetData>
  <mergeCells count="24">
    <mergeCell ref="R10:R11"/>
    <mergeCell ref="X10:X11"/>
    <mergeCell ref="B11:F11"/>
    <mergeCell ref="U15:V15"/>
    <mergeCell ref="B5:F5"/>
    <mergeCell ref="G7:G8"/>
    <mergeCell ref="H9:R9"/>
    <mergeCell ref="H10:H11"/>
    <mergeCell ref="I10:I11"/>
    <mergeCell ref="J10:K11"/>
    <mergeCell ref="L10:L11"/>
    <mergeCell ref="M10:M11"/>
    <mergeCell ref="N10:N11"/>
    <mergeCell ref="O10:P10"/>
    <mergeCell ref="H3:R3"/>
    <mergeCell ref="H4:H5"/>
    <mergeCell ref="I4:I5"/>
    <mergeCell ref="J4:J5"/>
    <mergeCell ref="K4:K5"/>
    <mergeCell ref="L4:L5"/>
    <mergeCell ref="M4:M5"/>
    <mergeCell ref="N4:N5"/>
    <mergeCell ref="O4:P4"/>
    <mergeCell ref="R4:R5"/>
  </mergeCells>
  <conditionalFormatting sqref="B12:B23">
    <cfRule type="cellIs" dxfId="5" priority="1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ACF8-BC15-4190-AAD1-3D64D68DC25E}">
  <dimension ref="B1:AG50"/>
  <sheetViews>
    <sheetView tabSelected="1" zoomScale="40" zoomScaleNormal="40" workbookViewId="0">
      <selection activeCell="O6" sqref="O6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9" style="2" customWidth="1"/>
    <col min="8" max="12" width="12.578125" style="2" customWidth="1"/>
    <col min="13" max="13" width="13.41796875" style="2" customWidth="1"/>
    <col min="14" max="18" width="12.578125" style="2" customWidth="1"/>
    <col min="19" max="19" width="8" style="2" customWidth="1"/>
    <col min="20" max="20" width="21.578125" style="2" customWidth="1"/>
    <col min="21" max="21" width="17.578125" style="2" customWidth="1"/>
    <col min="22" max="22" width="14.41796875" style="2" customWidth="1"/>
    <col min="23" max="24" width="12.578125" style="2" customWidth="1"/>
    <col min="25" max="25" width="5.578125" style="2" customWidth="1"/>
    <col min="26" max="26" width="4.41796875" style="2" customWidth="1"/>
    <col min="27" max="27" width="17.578125" style="2" customWidth="1"/>
    <col min="28" max="28" width="21.578125" style="2" customWidth="1"/>
    <col min="29" max="29" width="3.26171875" style="2" customWidth="1"/>
    <col min="30" max="42" width="12.578125" style="2" customWidth="1"/>
    <col min="43" max="16384" width="11.41796875" style="2"/>
  </cols>
  <sheetData>
    <row r="1" spans="2:33" ht="24" customHeight="1" x14ac:dyDescent="0.55000000000000004">
      <c r="B1" s="1" t="s">
        <v>52</v>
      </c>
    </row>
    <row r="2" spans="2:33" ht="12" customHeight="1" x14ac:dyDescent="0.55000000000000004"/>
    <row r="3" spans="2:33" ht="24" customHeight="1" x14ac:dyDescent="0.55000000000000004">
      <c r="B3" s="3"/>
      <c r="C3" s="264" t="s">
        <v>1</v>
      </c>
      <c r="D3" s="264"/>
      <c r="E3" s="4">
        <v>2030</v>
      </c>
      <c r="F3" s="3"/>
      <c r="H3" s="297" t="s">
        <v>53</v>
      </c>
      <c r="I3" s="298"/>
      <c r="J3" s="298"/>
      <c r="K3" s="298"/>
      <c r="L3" s="298"/>
      <c r="M3" s="298"/>
      <c r="N3" s="298"/>
      <c r="O3" s="298"/>
      <c r="P3" s="298"/>
      <c r="Q3" s="298"/>
      <c r="R3" s="299"/>
      <c r="T3" s="65" t="s">
        <v>54</v>
      </c>
      <c r="U3" s="65"/>
      <c r="V3" s="65"/>
      <c r="W3" s="65"/>
      <c r="X3" s="65"/>
      <c r="Y3" s="65"/>
    </row>
    <row r="4" spans="2:33" ht="42" customHeight="1" x14ac:dyDescent="0.55000000000000004">
      <c r="F4" s="5"/>
      <c r="H4" s="300" t="s">
        <v>55</v>
      </c>
      <c r="I4" s="301"/>
      <c r="J4" s="301"/>
      <c r="K4" s="302"/>
      <c r="L4" s="303" t="s">
        <v>56</v>
      </c>
      <c r="M4" s="305" t="s">
        <v>57</v>
      </c>
      <c r="N4" s="306"/>
      <c r="O4" s="93" t="s">
        <v>58</v>
      </c>
      <c r="P4" s="92" t="s">
        <v>59</v>
      </c>
      <c r="Q4" s="303" t="s">
        <v>60</v>
      </c>
      <c r="R4" s="303" t="s">
        <v>61</v>
      </c>
      <c r="T4" s="65" t="s">
        <v>62</v>
      </c>
      <c r="U4" s="65"/>
      <c r="V4" s="94">
        <v>0.05</v>
      </c>
      <c r="W4" s="65"/>
      <c r="X4" s="65"/>
      <c r="Y4" s="65"/>
      <c r="AA4" s="2" t="s">
        <v>38</v>
      </c>
      <c r="AB4" s="95" t="s">
        <v>63</v>
      </c>
    </row>
    <row r="5" spans="2:33" ht="48" customHeight="1" x14ac:dyDescent="0.55000000000000004">
      <c r="B5" s="274" t="s">
        <v>13</v>
      </c>
      <c r="C5" s="274"/>
      <c r="D5" s="274"/>
      <c r="E5" s="274"/>
      <c r="F5" s="274"/>
      <c r="H5" s="96" t="s">
        <v>64</v>
      </c>
      <c r="I5" s="96" t="s">
        <v>65</v>
      </c>
      <c r="J5" s="96" t="s">
        <v>66</v>
      </c>
      <c r="K5" s="96" t="s">
        <v>67</v>
      </c>
      <c r="L5" s="304"/>
      <c r="M5" s="96" t="s">
        <v>68</v>
      </c>
      <c r="N5" s="96" t="s">
        <v>69</v>
      </c>
      <c r="O5" s="96" t="s">
        <v>70</v>
      </c>
      <c r="P5" s="96" t="s">
        <v>71</v>
      </c>
      <c r="Q5" s="304"/>
      <c r="R5" s="304"/>
      <c r="T5" s="65" t="s">
        <v>72</v>
      </c>
      <c r="U5" s="65"/>
      <c r="V5" s="97">
        <v>1.5</v>
      </c>
      <c r="W5" s="65"/>
      <c r="X5" s="65"/>
      <c r="Y5" s="65"/>
      <c r="AA5" s="98" t="s">
        <v>73</v>
      </c>
      <c r="AB5" s="98"/>
    </row>
    <row r="6" spans="2:33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26</v>
      </c>
      <c r="H6" s="99">
        <v>65.999999999999986</v>
      </c>
      <c r="I6" s="99">
        <v>3.2999999999999994</v>
      </c>
      <c r="J6" s="99">
        <v>62.699999999999982</v>
      </c>
      <c r="K6" s="99">
        <v>59.399999999999984</v>
      </c>
      <c r="L6" s="99">
        <v>400</v>
      </c>
      <c r="M6" s="99">
        <v>98.999999999999986</v>
      </c>
      <c r="N6" s="99">
        <v>247.49999999999997</v>
      </c>
      <c r="O6" s="99">
        <f>H6/300*1000</f>
        <v>219.99999999999994</v>
      </c>
      <c r="P6" s="100">
        <v>9899.9999999999982</v>
      </c>
      <c r="Q6" s="101">
        <v>0</v>
      </c>
      <c r="R6" s="99">
        <v>0</v>
      </c>
      <c r="T6" s="65"/>
      <c r="U6" s="65"/>
      <c r="V6" s="65"/>
      <c r="W6" s="65"/>
      <c r="X6" s="65"/>
      <c r="Y6" s="65"/>
      <c r="AA6" s="102"/>
      <c r="AB6" s="103" t="s">
        <v>74</v>
      </c>
    </row>
    <row r="7" spans="2:33" ht="24" customHeight="1" x14ac:dyDescent="0.55000000000000004">
      <c r="B7" s="12"/>
      <c r="C7" s="12"/>
      <c r="D7" s="12"/>
      <c r="E7" s="12"/>
      <c r="F7" s="78"/>
      <c r="M7" s="104" t="s">
        <v>75</v>
      </c>
      <c r="N7" s="105">
        <v>2.5</v>
      </c>
      <c r="T7" s="65"/>
      <c r="U7" s="65"/>
      <c r="V7" s="65"/>
      <c r="W7" s="65"/>
      <c r="X7" s="65"/>
      <c r="Y7" s="65"/>
      <c r="AA7" s="102"/>
      <c r="AB7" s="103" t="s">
        <v>76</v>
      </c>
    </row>
    <row r="8" spans="2:33" ht="9.6" customHeight="1" x14ac:dyDescent="0.55000000000000004">
      <c r="F8" s="5"/>
      <c r="G8" s="18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T8" s="65"/>
      <c r="U8" s="65"/>
      <c r="V8" s="65"/>
      <c r="W8" s="65"/>
      <c r="X8" s="65"/>
      <c r="Y8" s="65"/>
      <c r="AA8" s="102"/>
      <c r="AB8" s="102"/>
    </row>
    <row r="9" spans="2:33" ht="24" customHeight="1" x14ac:dyDescent="0.55000000000000004">
      <c r="H9" s="307" t="s">
        <v>77</v>
      </c>
      <c r="I9" s="308"/>
      <c r="J9" s="308"/>
      <c r="K9" s="308"/>
      <c r="L9" s="308"/>
      <c r="M9" s="308"/>
      <c r="N9" s="308"/>
      <c r="O9" s="308"/>
      <c r="P9" s="308"/>
      <c r="Q9" s="308"/>
      <c r="R9" s="309"/>
      <c r="T9" s="107"/>
      <c r="U9" s="108"/>
      <c r="V9" s="109" t="s">
        <v>78</v>
      </c>
      <c r="W9" s="109" t="s">
        <v>79</v>
      </c>
      <c r="X9" s="110"/>
      <c r="Y9" s="65"/>
      <c r="AA9" s="102" t="s">
        <v>80</v>
      </c>
      <c r="AB9" s="102">
        <v>896</v>
      </c>
      <c r="AD9" s="111" t="s">
        <v>19</v>
      </c>
      <c r="AE9" s="112"/>
    </row>
    <row r="10" spans="2:33" ht="34.9" customHeight="1" x14ac:dyDescent="0.55000000000000004">
      <c r="B10" s="81">
        <v>10</v>
      </c>
      <c r="H10" s="310" t="s">
        <v>55</v>
      </c>
      <c r="I10" s="311"/>
      <c r="J10" s="311"/>
      <c r="K10" s="312"/>
      <c r="L10" s="276" t="s">
        <v>56</v>
      </c>
      <c r="M10" s="313" t="s">
        <v>57</v>
      </c>
      <c r="N10" s="314"/>
      <c r="O10" s="114" t="s">
        <v>58</v>
      </c>
      <c r="P10" s="113" t="s">
        <v>59</v>
      </c>
      <c r="Q10" s="276" t="s">
        <v>60</v>
      </c>
      <c r="R10" s="276" t="s">
        <v>61</v>
      </c>
      <c r="T10" s="109" t="s">
        <v>81</v>
      </c>
      <c r="U10" s="109"/>
      <c r="V10" s="115">
        <v>0.05</v>
      </c>
      <c r="W10" s="115">
        <v>0.95</v>
      </c>
      <c r="X10" s="116"/>
      <c r="Y10" s="65"/>
      <c r="AA10" s="102" t="s">
        <v>82</v>
      </c>
      <c r="AB10" s="102">
        <v>435</v>
      </c>
      <c r="AD10" s="318" t="s">
        <v>55</v>
      </c>
      <c r="AE10" s="319"/>
      <c r="AF10" s="319"/>
      <c r="AG10" s="320"/>
    </row>
    <row r="11" spans="2:33" ht="24" customHeight="1" x14ac:dyDescent="0.55000000000000004">
      <c r="B11" s="283" t="s">
        <v>48</v>
      </c>
      <c r="C11" s="283"/>
      <c r="D11" s="283"/>
      <c r="E11" s="283"/>
      <c r="F11" s="283"/>
      <c r="H11" s="24" t="s">
        <v>64</v>
      </c>
      <c r="I11" s="24" t="s">
        <v>65</v>
      </c>
      <c r="J11" s="24" t="s">
        <v>66</v>
      </c>
      <c r="K11" s="24" t="s">
        <v>67</v>
      </c>
      <c r="L11" s="277"/>
      <c r="M11" s="24" t="s">
        <v>68</v>
      </c>
      <c r="N11" s="24" t="s">
        <v>69</v>
      </c>
      <c r="O11" s="24" t="s">
        <v>70</v>
      </c>
      <c r="P11" s="24" t="s">
        <v>71</v>
      </c>
      <c r="Q11" s="277"/>
      <c r="R11" s="277"/>
      <c r="T11" s="109" t="s">
        <v>83</v>
      </c>
      <c r="U11" s="109"/>
      <c r="V11" s="117">
        <v>15</v>
      </c>
      <c r="W11" s="117">
        <v>50</v>
      </c>
      <c r="X11" s="109" t="s">
        <v>84</v>
      </c>
      <c r="Y11" s="65"/>
      <c r="AA11" s="102" t="s">
        <v>85</v>
      </c>
      <c r="AB11" s="102">
        <v>1779</v>
      </c>
      <c r="AD11" s="24" t="s">
        <v>64</v>
      </c>
      <c r="AE11" s="112"/>
    </row>
    <row r="12" spans="2:33" ht="24" customHeight="1" x14ac:dyDescent="0.55000000000000004">
      <c r="B12" s="26">
        <v>0</v>
      </c>
      <c r="C12" s="27" t="s">
        <v>21</v>
      </c>
      <c r="D12" s="27" t="s">
        <v>22</v>
      </c>
      <c r="E12" s="26" t="s">
        <v>23</v>
      </c>
      <c r="F12" s="26" t="s">
        <v>24</v>
      </c>
      <c r="H12" s="118">
        <v>90</v>
      </c>
      <c r="I12" s="87">
        <v>4.5</v>
      </c>
      <c r="J12" s="87">
        <v>85.5</v>
      </c>
      <c r="K12" s="87">
        <v>81</v>
      </c>
      <c r="L12" s="119">
        <v>400</v>
      </c>
      <c r="M12" s="87">
        <v>131.25</v>
      </c>
      <c r="N12" s="87">
        <v>131.25</v>
      </c>
      <c r="O12" s="87">
        <v>225</v>
      </c>
      <c r="P12" s="87">
        <v>13500</v>
      </c>
      <c r="Q12" s="120">
        <v>0.15</v>
      </c>
      <c r="R12" s="87">
        <v>540</v>
      </c>
      <c r="T12" s="109"/>
      <c r="U12" s="109"/>
      <c r="V12" s="109"/>
      <c r="W12" s="117"/>
      <c r="X12" s="109"/>
      <c r="Y12" s="65"/>
      <c r="AA12" s="102" t="s">
        <v>86</v>
      </c>
      <c r="AB12" s="102">
        <v>131</v>
      </c>
      <c r="AD12" s="118">
        <v>90</v>
      </c>
      <c r="AE12" s="112"/>
    </row>
    <row r="13" spans="2:33" ht="24" customHeight="1" x14ac:dyDescent="0.55000000000000004">
      <c r="B13" s="26">
        <v>0</v>
      </c>
      <c r="C13" s="27" t="s">
        <v>21</v>
      </c>
      <c r="D13" s="27" t="s">
        <v>22</v>
      </c>
      <c r="E13" s="26" t="s">
        <v>23</v>
      </c>
      <c r="F13" s="9" t="s">
        <v>26</v>
      </c>
      <c r="H13" s="121">
        <v>22</v>
      </c>
      <c r="I13" s="87">
        <v>1.1000000000000001</v>
      </c>
      <c r="J13" s="87">
        <v>20.9</v>
      </c>
      <c r="K13" s="87">
        <v>19.799999999999997</v>
      </c>
      <c r="L13" s="119">
        <v>400</v>
      </c>
      <c r="M13" s="122">
        <v>33</v>
      </c>
      <c r="N13" s="87">
        <v>82.5</v>
      </c>
      <c r="O13" s="87">
        <v>55</v>
      </c>
      <c r="P13" s="87">
        <v>3300</v>
      </c>
      <c r="Q13" s="120"/>
      <c r="R13" s="87"/>
      <c r="T13" s="65"/>
      <c r="U13" s="65"/>
      <c r="V13" s="65"/>
      <c r="W13" s="115"/>
      <c r="X13" s="65"/>
      <c r="Y13" s="65"/>
      <c r="AA13" s="102" t="s">
        <v>87</v>
      </c>
      <c r="AB13" s="102">
        <v>377</v>
      </c>
      <c r="AD13" s="121">
        <v>0</v>
      </c>
      <c r="AE13" s="112"/>
    </row>
    <row r="14" spans="2:33" ht="24" customHeight="1" x14ac:dyDescent="0.55000000000000004">
      <c r="B14" s="26">
        <v>0</v>
      </c>
      <c r="C14" s="27" t="s">
        <v>21</v>
      </c>
      <c r="D14" s="27" t="s">
        <v>22</v>
      </c>
      <c r="E14" s="26" t="s">
        <v>29</v>
      </c>
      <c r="F14" s="26" t="s">
        <v>30</v>
      </c>
      <c r="G14" s="37" t="s">
        <v>31</v>
      </c>
      <c r="H14" s="90">
        <v>1E-4</v>
      </c>
      <c r="I14" s="90">
        <v>1E-10</v>
      </c>
      <c r="J14" s="123">
        <v>1.0500000000000001E-10</v>
      </c>
      <c r="K14" s="90">
        <v>1E-4</v>
      </c>
      <c r="L14" s="90">
        <v>1E-4</v>
      </c>
      <c r="M14" s="90">
        <v>1E-4</v>
      </c>
      <c r="N14" s="90">
        <v>1E-4</v>
      </c>
      <c r="O14" s="90">
        <v>1E-4</v>
      </c>
      <c r="P14" s="90">
        <v>1E-4</v>
      </c>
      <c r="Q14" s="90">
        <v>1E-4</v>
      </c>
      <c r="R14" s="90">
        <v>0.99990000000000001</v>
      </c>
      <c r="T14" s="65" t="s">
        <v>88</v>
      </c>
      <c r="U14" s="65"/>
      <c r="V14" s="109"/>
      <c r="W14" s="117">
        <v>400</v>
      </c>
      <c r="X14" s="124" t="s">
        <v>89</v>
      </c>
      <c r="Y14" s="65"/>
      <c r="AA14" s="102" t="s">
        <v>90</v>
      </c>
      <c r="AB14" s="102">
        <v>457</v>
      </c>
      <c r="AD14" s="90">
        <v>1E-4</v>
      </c>
      <c r="AE14" s="112"/>
    </row>
    <row r="15" spans="2:33" ht="24" customHeight="1" x14ac:dyDescent="0.55000000000000004">
      <c r="B15" s="26">
        <v>0</v>
      </c>
      <c r="C15" s="27" t="s">
        <v>21</v>
      </c>
      <c r="D15" s="27" t="s">
        <v>33</v>
      </c>
      <c r="E15" s="26" t="s">
        <v>23</v>
      </c>
      <c r="F15" s="26" t="s">
        <v>24</v>
      </c>
      <c r="H15" s="118">
        <v>60</v>
      </c>
      <c r="I15" s="87">
        <v>3</v>
      </c>
      <c r="J15" s="87">
        <v>57</v>
      </c>
      <c r="K15" s="87">
        <v>54</v>
      </c>
      <c r="L15" s="119">
        <v>400</v>
      </c>
      <c r="M15" s="87">
        <v>89.25</v>
      </c>
      <c r="N15" s="87">
        <v>89.25</v>
      </c>
      <c r="O15" s="87">
        <v>150</v>
      </c>
      <c r="P15" s="87">
        <v>9000</v>
      </c>
      <c r="Q15" s="120">
        <v>0.13</v>
      </c>
      <c r="R15" s="87">
        <v>415.38461538461536</v>
      </c>
      <c r="T15" s="65" t="s">
        <v>91</v>
      </c>
      <c r="U15" s="65"/>
      <c r="V15" s="65"/>
      <c r="W15" s="115">
        <v>0.95</v>
      </c>
      <c r="X15" s="125"/>
      <c r="Y15" s="65"/>
      <c r="AA15" s="102" t="s">
        <v>92</v>
      </c>
      <c r="AB15" s="102">
        <v>460</v>
      </c>
      <c r="AD15" s="118">
        <v>60</v>
      </c>
      <c r="AE15" s="112"/>
    </row>
    <row r="16" spans="2:33" ht="24" customHeight="1" x14ac:dyDescent="0.55000000000000004">
      <c r="B16" s="26">
        <v>0</v>
      </c>
      <c r="C16" s="27" t="s">
        <v>21</v>
      </c>
      <c r="D16" s="27" t="s">
        <v>33</v>
      </c>
      <c r="E16" s="26" t="s">
        <v>23</v>
      </c>
      <c r="F16" s="9" t="s">
        <v>26</v>
      </c>
      <c r="H16" s="121">
        <v>20.533333333333331</v>
      </c>
      <c r="I16" s="87">
        <v>1.0266666666666666</v>
      </c>
      <c r="J16" s="87">
        <v>19.506666666666664</v>
      </c>
      <c r="K16" s="87">
        <v>18.479999999999997</v>
      </c>
      <c r="L16" s="119">
        <v>400</v>
      </c>
      <c r="M16" s="122">
        <v>30.799999999999997</v>
      </c>
      <c r="N16" s="87">
        <v>77</v>
      </c>
      <c r="O16" s="87">
        <v>51.333333333333329</v>
      </c>
      <c r="P16" s="87">
        <v>3079.9999999999995</v>
      </c>
      <c r="Q16" s="120"/>
      <c r="R16" s="87"/>
      <c r="T16" s="65" t="s">
        <v>93</v>
      </c>
      <c r="U16" s="65"/>
      <c r="V16" s="65"/>
      <c r="W16" s="115">
        <v>0.97</v>
      </c>
      <c r="X16" s="65"/>
      <c r="Y16" s="65"/>
      <c r="AA16" s="102" t="s">
        <v>94</v>
      </c>
      <c r="AB16" s="102">
        <v>439</v>
      </c>
      <c r="AD16" s="121">
        <v>0</v>
      </c>
      <c r="AE16" s="112"/>
    </row>
    <row r="17" spans="2:31" ht="24" customHeight="1" x14ac:dyDescent="0.55000000000000004">
      <c r="B17" s="26">
        <v>0</v>
      </c>
      <c r="C17" s="27" t="s">
        <v>21</v>
      </c>
      <c r="D17" s="27" t="s">
        <v>33</v>
      </c>
      <c r="E17" s="26" t="s">
        <v>29</v>
      </c>
      <c r="F17" s="26" t="s">
        <v>30</v>
      </c>
      <c r="G17" s="37" t="s">
        <v>31</v>
      </c>
      <c r="H17" s="90">
        <v>1E-4</v>
      </c>
      <c r="I17" s="90">
        <v>1E-10</v>
      </c>
      <c r="J17" s="123">
        <v>1.0500000000000001E-10</v>
      </c>
      <c r="K17" s="90">
        <v>1E-4</v>
      </c>
      <c r="L17" s="90">
        <v>1E-4</v>
      </c>
      <c r="M17" s="90">
        <v>1E-4</v>
      </c>
      <c r="N17" s="90">
        <v>1E-4</v>
      </c>
      <c r="O17" s="90">
        <v>1E-4</v>
      </c>
      <c r="P17" s="90">
        <v>1E-4</v>
      </c>
      <c r="Q17" s="90">
        <v>1E-4</v>
      </c>
      <c r="R17" s="90">
        <v>0.99990000000000001</v>
      </c>
      <c r="Y17" s="65"/>
      <c r="AA17" s="102" t="s">
        <v>95</v>
      </c>
      <c r="AB17" s="102" t="s">
        <v>96</v>
      </c>
      <c r="AD17" s="90">
        <v>1E-4</v>
      </c>
      <c r="AE17" s="112"/>
    </row>
    <row r="18" spans="2:31" ht="24" customHeight="1" x14ac:dyDescent="0.55000000000000004">
      <c r="B18" s="26">
        <v>0</v>
      </c>
      <c r="C18" s="27" t="s">
        <v>35</v>
      </c>
      <c r="D18" s="27" t="s">
        <v>22</v>
      </c>
      <c r="E18" s="26" t="s">
        <v>23</v>
      </c>
      <c r="F18" s="9" t="s">
        <v>26</v>
      </c>
      <c r="H18" s="121">
        <v>65.999999999999986</v>
      </c>
      <c r="I18" s="87">
        <v>3.2999999999999994</v>
      </c>
      <c r="J18" s="87">
        <v>62.699999999999982</v>
      </c>
      <c r="K18" s="87">
        <v>59.399999999999984</v>
      </c>
      <c r="L18" s="119">
        <v>400</v>
      </c>
      <c r="M18" s="122">
        <v>98.999999999999986</v>
      </c>
      <c r="N18" s="87">
        <v>247.49999999999997</v>
      </c>
      <c r="O18" s="87">
        <v>164.99999999999997</v>
      </c>
      <c r="P18" s="87">
        <v>9899.9999999999982</v>
      </c>
      <c r="Q18" s="120"/>
      <c r="R18" s="87"/>
      <c r="T18" s="126" t="s">
        <v>97</v>
      </c>
      <c r="U18" s="127"/>
      <c r="V18" s="127"/>
      <c r="W18" s="127"/>
      <c r="Y18" s="65"/>
      <c r="AA18" s="102" t="s">
        <v>98</v>
      </c>
      <c r="AB18" s="102">
        <v>128</v>
      </c>
      <c r="AD18" s="121">
        <v>0</v>
      </c>
      <c r="AE18" s="112"/>
    </row>
    <row r="19" spans="2:31" ht="24" customHeight="1" x14ac:dyDescent="0.55000000000000004">
      <c r="B19" s="26">
        <v>0</v>
      </c>
      <c r="C19" s="27" t="s">
        <v>35</v>
      </c>
      <c r="D19" s="27" t="s">
        <v>22</v>
      </c>
      <c r="E19" s="26" t="s">
        <v>29</v>
      </c>
      <c r="F19" s="26" t="s">
        <v>30</v>
      </c>
      <c r="G19" s="37" t="s">
        <v>31</v>
      </c>
      <c r="H19" s="90">
        <v>1E-4</v>
      </c>
      <c r="I19" s="90">
        <v>1E-10</v>
      </c>
      <c r="J19" s="123">
        <v>1.0500000000000001E-10</v>
      </c>
      <c r="K19" s="90">
        <v>1E-4</v>
      </c>
      <c r="L19" s="90">
        <v>1E-4</v>
      </c>
      <c r="M19" s="90">
        <v>1E-4</v>
      </c>
      <c r="N19" s="90">
        <v>1E-4</v>
      </c>
      <c r="O19" s="90">
        <v>1E-4</v>
      </c>
      <c r="P19" s="90">
        <v>1E-4</v>
      </c>
      <c r="Q19" s="90">
        <v>1E-4</v>
      </c>
      <c r="R19" s="90">
        <v>0.99990000000000001</v>
      </c>
      <c r="T19" s="128" t="s">
        <v>99</v>
      </c>
      <c r="U19" s="128"/>
      <c r="V19" s="128"/>
      <c r="W19" s="128"/>
      <c r="Y19" s="65"/>
      <c r="AA19" s="102" t="s">
        <v>100</v>
      </c>
      <c r="AB19" s="102">
        <v>710</v>
      </c>
      <c r="AD19" s="90">
        <v>1E-4</v>
      </c>
      <c r="AE19" s="112"/>
    </row>
    <row r="20" spans="2:31" ht="24" customHeight="1" x14ac:dyDescent="0.55000000000000004">
      <c r="B20" s="26">
        <v>0</v>
      </c>
      <c r="C20" s="27" t="s">
        <v>35</v>
      </c>
      <c r="D20" s="27" t="s">
        <v>33</v>
      </c>
      <c r="E20" s="26" t="s">
        <v>23</v>
      </c>
      <c r="F20" s="26" t="s">
        <v>24</v>
      </c>
      <c r="H20" s="129">
        <v>600</v>
      </c>
      <c r="I20" s="87">
        <v>30</v>
      </c>
      <c r="J20" s="87">
        <v>570</v>
      </c>
      <c r="K20" s="87">
        <v>540</v>
      </c>
      <c r="L20" s="119">
        <v>400</v>
      </c>
      <c r="M20" s="87">
        <v>735</v>
      </c>
      <c r="N20" s="87">
        <v>735</v>
      </c>
      <c r="O20" s="87">
        <v>1500</v>
      </c>
      <c r="P20" s="87">
        <v>90000</v>
      </c>
      <c r="Q20" s="120">
        <v>0.2</v>
      </c>
      <c r="R20" s="87">
        <v>2700</v>
      </c>
      <c r="T20" s="130">
        <v>1990</v>
      </c>
      <c r="U20" s="131">
        <v>2020</v>
      </c>
      <c r="V20" s="131">
        <v>2030</v>
      </c>
      <c r="W20" s="132">
        <v>2050</v>
      </c>
      <c r="Y20" s="65"/>
      <c r="AA20" s="102" t="s">
        <v>101</v>
      </c>
      <c r="AB20" s="102">
        <v>800</v>
      </c>
      <c r="AD20" s="118">
        <v>120</v>
      </c>
      <c r="AE20" s="112"/>
    </row>
    <row r="21" spans="2:31" ht="24" customHeight="1" x14ac:dyDescent="0.55000000000000004">
      <c r="B21" s="26">
        <v>10</v>
      </c>
      <c r="C21" s="27" t="s">
        <v>35</v>
      </c>
      <c r="D21" s="27" t="s">
        <v>33</v>
      </c>
      <c r="E21" s="26" t="s">
        <v>23</v>
      </c>
      <c r="F21" s="9" t="s">
        <v>26</v>
      </c>
      <c r="H21" s="121">
        <v>65.999999999999986</v>
      </c>
      <c r="I21" s="87">
        <v>3.2999999999999994</v>
      </c>
      <c r="J21" s="87">
        <v>62.699999999999982</v>
      </c>
      <c r="K21" s="87">
        <v>59.399999999999984</v>
      </c>
      <c r="L21" s="119">
        <v>400</v>
      </c>
      <c r="M21" s="122">
        <v>98.999999999999986</v>
      </c>
      <c r="N21" s="87">
        <v>247.49999999999997</v>
      </c>
      <c r="O21" s="87">
        <v>164.99999999999997</v>
      </c>
      <c r="P21" s="87">
        <v>9899.9999999999982</v>
      </c>
      <c r="Q21" s="120"/>
      <c r="R21" s="87"/>
      <c r="T21" s="133">
        <v>0.115</v>
      </c>
      <c r="U21" s="134">
        <v>8.0500000000000002E-2</v>
      </c>
      <c r="V21" s="134">
        <v>5.7500000000000002E-2</v>
      </c>
      <c r="W21" s="135">
        <v>3.4500000000000003E-2</v>
      </c>
      <c r="X21" s="65"/>
      <c r="Y21" s="65"/>
      <c r="AA21" s="102" t="s">
        <v>102</v>
      </c>
      <c r="AB21" s="102">
        <v>246</v>
      </c>
      <c r="AD21" s="121">
        <v>0</v>
      </c>
      <c r="AE21" s="112"/>
    </row>
    <row r="22" spans="2:31" ht="24" customHeight="1" x14ac:dyDescent="0.55000000000000004">
      <c r="B22" s="26">
        <v>0</v>
      </c>
      <c r="C22" s="27" t="s">
        <v>35</v>
      </c>
      <c r="D22" s="27" t="s">
        <v>33</v>
      </c>
      <c r="E22" s="26" t="s">
        <v>29</v>
      </c>
      <c r="F22" s="26" t="s">
        <v>30</v>
      </c>
      <c r="G22" s="37" t="s">
        <v>31</v>
      </c>
      <c r="H22" s="90">
        <v>1E-4</v>
      </c>
      <c r="I22" s="90">
        <v>1E-10</v>
      </c>
      <c r="J22" s="123">
        <v>1.0500000000000001E-10</v>
      </c>
      <c r="K22" s="90">
        <v>1E-4</v>
      </c>
      <c r="L22" s="90">
        <v>1E-4</v>
      </c>
      <c r="M22" s="90">
        <v>1E-4</v>
      </c>
      <c r="N22" s="90">
        <v>1E-4</v>
      </c>
      <c r="O22" s="90">
        <v>1E-4</v>
      </c>
      <c r="P22" s="90">
        <v>1E-4</v>
      </c>
      <c r="Q22" s="90">
        <v>1E-4</v>
      </c>
      <c r="R22" s="90">
        <v>0.99990000000000001</v>
      </c>
      <c r="T22" s="133">
        <v>0.08</v>
      </c>
      <c r="U22" s="134">
        <v>5.5999999999999994E-2</v>
      </c>
      <c r="V22" s="134">
        <v>0.04</v>
      </c>
      <c r="W22" s="135">
        <v>2.4E-2</v>
      </c>
      <c r="Y22" s="65"/>
      <c r="AA22" s="102" t="s">
        <v>103</v>
      </c>
      <c r="AB22" s="102">
        <v>780</v>
      </c>
      <c r="AD22" s="90">
        <v>1E-4</v>
      </c>
      <c r="AE22" s="112"/>
    </row>
    <row r="23" spans="2:31" ht="27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129">
        <v>800</v>
      </c>
      <c r="I23" s="87">
        <v>40</v>
      </c>
      <c r="J23" s="87">
        <v>760</v>
      </c>
      <c r="K23" s="87">
        <v>720</v>
      </c>
      <c r="L23" s="119">
        <v>400</v>
      </c>
      <c r="M23" s="87">
        <v>577.5</v>
      </c>
      <c r="N23" s="87">
        <v>577.5</v>
      </c>
      <c r="O23" s="87">
        <v>2000</v>
      </c>
      <c r="P23" s="87">
        <v>120000</v>
      </c>
      <c r="Q23" s="120">
        <v>0.2</v>
      </c>
      <c r="R23" s="87">
        <v>3600</v>
      </c>
      <c r="T23" s="136"/>
      <c r="U23" s="137">
        <v>0.7</v>
      </c>
      <c r="V23" s="137">
        <v>0.5</v>
      </c>
      <c r="W23" s="138">
        <v>0.3</v>
      </c>
      <c r="Y23" s="65"/>
      <c r="AA23" s="102" t="s">
        <v>104</v>
      </c>
      <c r="AB23" s="102">
        <v>427</v>
      </c>
      <c r="AD23" s="118">
        <v>500</v>
      </c>
      <c r="AE23" s="112"/>
    </row>
    <row r="24" spans="2:31" ht="12" customHeight="1" x14ac:dyDescent="0.55000000000000004">
      <c r="Y24" s="65"/>
      <c r="AA24" s="102" t="s">
        <v>105</v>
      </c>
      <c r="AB24" s="102">
        <v>472</v>
      </c>
    </row>
    <row r="25" spans="2:31" ht="24" customHeight="1" x14ac:dyDescent="0.55000000000000004">
      <c r="T25" s="139" t="s">
        <v>106</v>
      </c>
      <c r="U25" s="140"/>
      <c r="V25" s="140"/>
      <c r="W25" s="140"/>
      <c r="Y25" s="65"/>
      <c r="AA25" s="102" t="s">
        <v>107</v>
      </c>
      <c r="AB25" s="102">
        <v>715</v>
      </c>
    </row>
    <row r="26" spans="2:31" ht="18" customHeight="1" x14ac:dyDescent="0.55000000000000004">
      <c r="T26" s="141" t="s">
        <v>108</v>
      </c>
      <c r="U26" s="142"/>
      <c r="V26" s="142"/>
      <c r="W26" s="136"/>
      <c r="Y26" s="65"/>
      <c r="AA26" s="102" t="s">
        <v>109</v>
      </c>
      <c r="AB26" s="102">
        <v>470</v>
      </c>
    </row>
    <row r="27" spans="2:31" ht="24" customHeight="1" x14ac:dyDescent="0.55000000000000004">
      <c r="T27" s="131">
        <v>1990</v>
      </c>
      <c r="U27" s="131">
        <v>2020</v>
      </c>
      <c r="V27" s="131">
        <v>2030</v>
      </c>
      <c r="W27" s="131">
        <v>2050</v>
      </c>
      <c r="AA27" s="102" t="s">
        <v>110</v>
      </c>
      <c r="AB27" s="102">
        <v>385</v>
      </c>
    </row>
    <row r="28" spans="2:31" ht="24" customHeight="1" x14ac:dyDescent="0.55000000000000004">
      <c r="C28" s="143" t="s">
        <v>53</v>
      </c>
      <c r="D28" s="144" t="s">
        <v>111</v>
      </c>
      <c r="E28" s="144" t="s">
        <v>112</v>
      </c>
      <c r="F28" s="144" t="s">
        <v>113</v>
      </c>
      <c r="G28" s="144"/>
      <c r="H28" s="321" t="s">
        <v>114</v>
      </c>
      <c r="I28" s="322"/>
      <c r="J28" s="322"/>
      <c r="K28" s="323"/>
      <c r="L28" s="324" t="s">
        <v>115</v>
      </c>
      <c r="M28" s="325"/>
      <c r="N28" s="325"/>
      <c r="O28" s="326"/>
      <c r="T28" s="145">
        <v>100</v>
      </c>
      <c r="U28" s="145">
        <v>200</v>
      </c>
      <c r="V28" s="145">
        <v>400</v>
      </c>
      <c r="W28" s="145">
        <v>750</v>
      </c>
      <c r="AA28" s="102" t="s">
        <v>116</v>
      </c>
      <c r="AB28" s="102">
        <v>440</v>
      </c>
    </row>
    <row r="29" spans="2:31" ht="24" customHeight="1" x14ac:dyDescent="0.55000000000000004">
      <c r="C29" s="146" t="s">
        <v>58</v>
      </c>
      <c r="D29" s="146" t="s">
        <v>117</v>
      </c>
      <c r="E29" s="146">
        <v>100</v>
      </c>
      <c r="F29" s="146">
        <v>200</v>
      </c>
      <c r="G29" s="146"/>
      <c r="H29" s="327" t="s">
        <v>118</v>
      </c>
      <c r="I29" s="328"/>
      <c r="J29" s="328"/>
      <c r="K29" s="329"/>
      <c r="L29" s="315" t="s">
        <v>119</v>
      </c>
      <c r="M29" s="316"/>
      <c r="N29" s="316"/>
      <c r="O29" s="317"/>
      <c r="T29" s="141" t="s">
        <v>120</v>
      </c>
      <c r="U29" s="142"/>
      <c r="V29" s="142"/>
      <c r="W29" s="136"/>
      <c r="AA29" s="102" t="s">
        <v>121</v>
      </c>
      <c r="AB29" s="102">
        <v>380</v>
      </c>
    </row>
    <row r="30" spans="2:31" ht="24" customHeight="1" x14ac:dyDescent="0.55000000000000004">
      <c r="C30" s="146"/>
      <c r="D30" s="146"/>
      <c r="E30" s="146">
        <v>120</v>
      </c>
      <c r="F30" s="146"/>
      <c r="G30" s="146"/>
      <c r="H30" s="330"/>
      <c r="I30" s="287"/>
      <c r="J30" s="287"/>
      <c r="K30" s="331"/>
      <c r="L30" s="315" t="s">
        <v>122</v>
      </c>
      <c r="M30" s="316"/>
      <c r="N30" s="316"/>
      <c r="O30" s="317"/>
      <c r="T30" s="131">
        <v>1990</v>
      </c>
      <c r="U30" s="131">
        <v>2020</v>
      </c>
      <c r="V30" s="131">
        <v>2030</v>
      </c>
      <c r="W30" s="131">
        <v>2050</v>
      </c>
      <c r="AA30" s="102" t="s">
        <v>123</v>
      </c>
      <c r="AB30" s="102">
        <v>390</v>
      </c>
    </row>
    <row r="31" spans="2:31" ht="24" customHeight="1" x14ac:dyDescent="0.55000000000000004">
      <c r="C31" s="146"/>
      <c r="D31" s="146"/>
      <c r="E31" s="146">
        <v>85</v>
      </c>
      <c r="F31" s="146"/>
      <c r="G31" s="146"/>
      <c r="H31" s="332"/>
      <c r="I31" s="333"/>
      <c r="J31" s="333"/>
      <c r="K31" s="334"/>
      <c r="L31" s="315" t="s">
        <v>124</v>
      </c>
      <c r="M31" s="316"/>
      <c r="N31" s="316"/>
      <c r="O31" s="317"/>
      <c r="T31" s="145">
        <v>250</v>
      </c>
      <c r="U31" s="145">
        <v>500</v>
      </c>
      <c r="V31" s="145">
        <v>750</v>
      </c>
      <c r="W31" s="145">
        <v>1100</v>
      </c>
      <c r="AA31" s="102" t="s">
        <v>125</v>
      </c>
      <c r="AB31" s="102">
        <v>1046</v>
      </c>
    </row>
    <row r="32" spans="2:31" ht="24" customHeight="1" x14ac:dyDescent="0.55000000000000004">
      <c r="C32" s="146" t="s">
        <v>59</v>
      </c>
      <c r="D32" s="146" t="s">
        <v>126</v>
      </c>
      <c r="E32" s="146">
        <v>250</v>
      </c>
      <c r="F32" s="146">
        <v>125</v>
      </c>
      <c r="G32" s="146"/>
      <c r="H32" s="150"/>
      <c r="I32" s="150"/>
      <c r="J32" s="150"/>
      <c r="K32" s="150"/>
      <c r="L32" s="315" t="s">
        <v>127</v>
      </c>
      <c r="M32" s="316"/>
      <c r="N32" s="316"/>
      <c r="O32" s="317"/>
      <c r="AA32" s="102" t="s">
        <v>128</v>
      </c>
      <c r="AB32" s="102">
        <v>1000</v>
      </c>
    </row>
    <row r="33" spans="3:28" ht="24" customHeight="1" x14ac:dyDescent="0.55000000000000004">
      <c r="C33" s="146" t="s">
        <v>129</v>
      </c>
      <c r="D33" s="151" t="s">
        <v>130</v>
      </c>
      <c r="E33" s="146">
        <v>2000</v>
      </c>
      <c r="F33" s="146">
        <v>5000</v>
      </c>
      <c r="G33" s="146"/>
      <c r="H33" s="150"/>
      <c r="I33" s="150"/>
      <c r="J33" s="150"/>
      <c r="K33" s="150"/>
      <c r="L33" s="315" t="s">
        <v>131</v>
      </c>
      <c r="M33" s="316"/>
      <c r="N33" s="316"/>
      <c r="O33" s="317"/>
      <c r="T33" s="139" t="s">
        <v>132</v>
      </c>
      <c r="U33" s="140"/>
      <c r="V33" s="140"/>
      <c r="W33" s="140"/>
      <c r="AA33" s="102" t="s">
        <v>133</v>
      </c>
      <c r="AB33" s="102">
        <v>477</v>
      </c>
    </row>
    <row r="34" spans="3:28" ht="24" customHeight="1" x14ac:dyDescent="0.55000000000000004">
      <c r="C34" s="146" t="s">
        <v>134</v>
      </c>
      <c r="D34" s="146" t="s">
        <v>135</v>
      </c>
      <c r="E34" s="152">
        <v>4.0000000000000001E-3</v>
      </c>
      <c r="F34" s="152">
        <v>2E-3</v>
      </c>
      <c r="G34" s="146"/>
      <c r="H34" s="150" t="s">
        <v>136</v>
      </c>
      <c r="I34" s="150"/>
      <c r="J34" s="150"/>
      <c r="K34" s="150"/>
      <c r="L34" s="147" t="s">
        <v>131</v>
      </c>
      <c r="M34" s="148"/>
      <c r="N34" s="148"/>
      <c r="O34" s="149"/>
      <c r="T34" s="141" t="s">
        <v>137</v>
      </c>
      <c r="U34" s="142"/>
      <c r="V34" s="142"/>
      <c r="W34" s="136"/>
      <c r="AA34" s="102" t="s">
        <v>138</v>
      </c>
      <c r="AB34" s="102">
        <v>376</v>
      </c>
    </row>
    <row r="35" spans="3:28" ht="24" customHeight="1" x14ac:dyDescent="0.55000000000000004">
      <c r="C35" s="146"/>
      <c r="D35" s="146" t="s">
        <v>139</v>
      </c>
      <c r="E35" s="153">
        <v>-0.03</v>
      </c>
      <c r="F35" s="152">
        <v>-1.4999999999999999E-2</v>
      </c>
      <c r="G35" s="146"/>
      <c r="H35" s="150" t="s">
        <v>140</v>
      </c>
      <c r="I35" s="150"/>
      <c r="J35" s="150"/>
      <c r="K35" s="150"/>
      <c r="L35" s="147" t="s">
        <v>131</v>
      </c>
      <c r="M35" s="148"/>
      <c r="N35" s="148"/>
      <c r="O35" s="149"/>
      <c r="T35" s="131">
        <v>1990</v>
      </c>
      <c r="U35" s="131">
        <v>2020</v>
      </c>
      <c r="V35" s="131">
        <v>2030</v>
      </c>
      <c r="W35" s="131">
        <v>2050</v>
      </c>
      <c r="AA35" s="102" t="s">
        <v>141</v>
      </c>
      <c r="AB35" s="102">
        <v>272</v>
      </c>
    </row>
    <row r="36" spans="3:28" ht="24" customHeight="1" x14ac:dyDescent="0.55000000000000004">
      <c r="C36" s="146" t="s">
        <v>142</v>
      </c>
      <c r="D36" s="146" t="s">
        <v>143</v>
      </c>
      <c r="E36" s="152">
        <v>2.5000000000000001E-3</v>
      </c>
      <c r="F36" s="152">
        <v>1E-3</v>
      </c>
      <c r="G36" s="146"/>
      <c r="H36" s="150" t="s">
        <v>136</v>
      </c>
      <c r="I36" s="150"/>
      <c r="J36" s="150"/>
      <c r="K36" s="150"/>
      <c r="L36" s="147" t="s">
        <v>131</v>
      </c>
      <c r="M36" s="148"/>
      <c r="N36" s="148"/>
      <c r="O36" s="149"/>
      <c r="T36" s="145">
        <v>1000</v>
      </c>
      <c r="U36" s="145">
        <v>220</v>
      </c>
      <c r="V36" s="145">
        <v>150</v>
      </c>
      <c r="W36" s="145">
        <v>100</v>
      </c>
      <c r="AA36" s="102" t="s">
        <v>144</v>
      </c>
      <c r="AB36" s="102">
        <v>1234</v>
      </c>
    </row>
    <row r="37" spans="3:28" ht="58.5" x14ac:dyDescent="0.55000000000000004">
      <c r="C37" s="146"/>
      <c r="D37" s="146" t="s">
        <v>145</v>
      </c>
      <c r="E37" s="153">
        <v>-0.02</v>
      </c>
      <c r="F37" s="153">
        <v>-0.01</v>
      </c>
      <c r="G37" s="146"/>
      <c r="H37" s="150" t="s">
        <v>140</v>
      </c>
      <c r="I37" s="150"/>
      <c r="J37" s="150"/>
      <c r="K37" s="150"/>
      <c r="L37" s="147" t="s">
        <v>131</v>
      </c>
      <c r="M37" s="148"/>
      <c r="N37" s="148"/>
      <c r="O37" s="149"/>
      <c r="AA37" s="102" t="s">
        <v>146</v>
      </c>
      <c r="AB37" s="102">
        <v>393</v>
      </c>
    </row>
    <row r="38" spans="3:28" ht="46.8" x14ac:dyDescent="0.55000000000000004">
      <c r="C38" s="146" t="s">
        <v>43</v>
      </c>
      <c r="D38" s="146"/>
      <c r="E38" s="153">
        <v>0.93</v>
      </c>
      <c r="F38" s="146"/>
      <c r="G38" s="146"/>
      <c r="H38" s="150"/>
      <c r="I38" s="150"/>
      <c r="J38" s="150"/>
      <c r="K38" s="150"/>
      <c r="L38" s="147" t="s">
        <v>147</v>
      </c>
      <c r="M38" s="148"/>
      <c r="N38" s="148"/>
      <c r="O38" s="149"/>
      <c r="AA38" s="102" t="s">
        <v>148</v>
      </c>
      <c r="AB38" s="102">
        <v>418</v>
      </c>
    </row>
    <row r="39" spans="3:28" ht="58.5" x14ac:dyDescent="0.55000000000000004">
      <c r="C39" s="146"/>
      <c r="D39" s="146" t="s">
        <v>149</v>
      </c>
      <c r="E39" s="152">
        <v>1.6000000000000001E-3</v>
      </c>
      <c r="F39" s="152">
        <v>1E-3</v>
      </c>
      <c r="G39" s="146"/>
      <c r="H39" s="150" t="s">
        <v>136</v>
      </c>
      <c r="I39" s="150"/>
      <c r="J39" s="150"/>
      <c r="K39" s="150"/>
      <c r="L39" s="147" t="s">
        <v>131</v>
      </c>
      <c r="M39" s="148"/>
      <c r="N39" s="148"/>
      <c r="O39" s="149"/>
      <c r="AA39" s="102" t="s">
        <v>150</v>
      </c>
      <c r="AB39" s="102">
        <v>133</v>
      </c>
    </row>
    <row r="40" spans="3:28" ht="58.5" x14ac:dyDescent="0.55000000000000004">
      <c r="C40" s="146"/>
      <c r="D40" s="146" t="s">
        <v>151</v>
      </c>
      <c r="E40" s="152">
        <v>-1.4999999999999999E-2</v>
      </c>
      <c r="F40" s="152">
        <v>-7.4999999999999997E-3</v>
      </c>
      <c r="G40" s="146"/>
      <c r="H40" s="150" t="s">
        <v>140</v>
      </c>
      <c r="I40" s="150"/>
      <c r="J40" s="150"/>
      <c r="K40" s="150"/>
      <c r="L40" s="147" t="s">
        <v>131</v>
      </c>
      <c r="M40" s="148"/>
      <c r="N40" s="148"/>
      <c r="O40" s="149"/>
      <c r="AA40" s="102" t="s">
        <v>152</v>
      </c>
      <c r="AB40" s="102">
        <v>234</v>
      </c>
    </row>
    <row r="41" spans="3:28" x14ac:dyDescent="0.55000000000000004">
      <c r="AA41" s="102" t="s">
        <v>153</v>
      </c>
      <c r="AB41" s="102">
        <v>741</v>
      </c>
    </row>
    <row r="42" spans="3:28" x14ac:dyDescent="0.55000000000000004">
      <c r="AA42" s="102" t="s">
        <v>154</v>
      </c>
      <c r="AB42" s="102">
        <v>477</v>
      </c>
    </row>
    <row r="43" spans="3:28" x14ac:dyDescent="0.55000000000000004">
      <c r="AA43" s="102" t="s">
        <v>155</v>
      </c>
      <c r="AB43" s="102">
        <v>490</v>
      </c>
    </row>
    <row r="44" spans="3:28" x14ac:dyDescent="0.55000000000000004">
      <c r="AA44" s="102" t="s">
        <v>156</v>
      </c>
      <c r="AB44" s="102">
        <v>502</v>
      </c>
    </row>
    <row r="45" spans="3:28" x14ac:dyDescent="0.55000000000000004">
      <c r="AA45" s="102" t="s">
        <v>157</v>
      </c>
      <c r="AB45" s="102">
        <v>142</v>
      </c>
    </row>
    <row r="46" spans="3:28" x14ac:dyDescent="0.55000000000000004">
      <c r="AA46" s="102" t="s">
        <v>158</v>
      </c>
      <c r="AB46" s="102">
        <v>522</v>
      </c>
    </row>
    <row r="47" spans="3:28" x14ac:dyDescent="0.55000000000000004">
      <c r="AA47" s="102" t="s">
        <v>159</v>
      </c>
      <c r="AB47" s="102">
        <v>125</v>
      </c>
    </row>
    <row r="48" spans="3:28" x14ac:dyDescent="0.55000000000000004">
      <c r="AA48" s="102" t="s">
        <v>160</v>
      </c>
      <c r="AB48" s="102">
        <v>138</v>
      </c>
    </row>
    <row r="49" spans="27:28" x14ac:dyDescent="0.55000000000000004">
      <c r="AA49" s="102" t="s">
        <v>161</v>
      </c>
      <c r="AB49" s="102">
        <v>385</v>
      </c>
    </row>
    <row r="50" spans="27:28" x14ac:dyDescent="0.55000000000000004">
      <c r="AA50" s="102" t="s">
        <v>162</v>
      </c>
      <c r="AB50" s="102">
        <v>221</v>
      </c>
    </row>
  </sheetData>
  <mergeCells count="24">
    <mergeCell ref="L32:O32"/>
    <mergeCell ref="L33:O33"/>
    <mergeCell ref="AD10:AG10"/>
    <mergeCell ref="B11:F11"/>
    <mergeCell ref="H28:K28"/>
    <mergeCell ref="L28:O28"/>
    <mergeCell ref="H29:K31"/>
    <mergeCell ref="L29:O29"/>
    <mergeCell ref="L30:O30"/>
    <mergeCell ref="L31:O31"/>
    <mergeCell ref="H9:R9"/>
    <mergeCell ref="H10:K10"/>
    <mergeCell ref="L10:L11"/>
    <mergeCell ref="M10:N10"/>
    <mergeCell ref="Q10:Q11"/>
    <mergeCell ref="R10:R11"/>
    <mergeCell ref="C3:D3"/>
    <mergeCell ref="H3:R3"/>
    <mergeCell ref="H4:K4"/>
    <mergeCell ref="L4:L5"/>
    <mergeCell ref="M4:N4"/>
    <mergeCell ref="Q4:Q5"/>
    <mergeCell ref="R4:R5"/>
    <mergeCell ref="B5:F5"/>
  </mergeCells>
  <conditionalFormatting sqref="B12:B23">
    <cfRule type="cellIs" dxfId="4" priority="1" operator="greaterThan">
      <formula>0</formula>
    </cfRule>
  </conditionalFormatting>
  <hyperlinks>
    <hyperlink ref="AB4" r:id="rId1" xr:uid="{0F41447B-50C3-4778-A7F7-C9830287FC33}"/>
  </hyperlinks>
  <pageMargins left="0.7" right="0.7" top="0.78740157499999996" bottom="0.78740157499999996" header="0.3" footer="0.3"/>
  <pageSetup paperSize="9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73C3-92D8-47FA-A998-15DED9712C87}">
  <dimension ref="B1:W42"/>
  <sheetViews>
    <sheetView topLeftCell="A7" zoomScale="70" zoomScaleNormal="70" workbookViewId="0">
      <selection activeCell="J42" sqref="J42"/>
    </sheetView>
  </sheetViews>
  <sheetFormatPr baseColWidth="10" defaultRowHeight="14.4" x14ac:dyDescent="0.55000000000000004"/>
  <cols>
    <col min="1" max="1" width="3.578125" customWidth="1"/>
    <col min="2" max="2" width="3.83984375" customWidth="1"/>
    <col min="3" max="3" width="31" customWidth="1"/>
    <col min="4" max="4" width="17" customWidth="1"/>
    <col min="5" max="5" width="14" customWidth="1"/>
    <col min="6" max="6" width="28.578125" customWidth="1"/>
    <col min="7" max="7" width="12.578125" customWidth="1"/>
    <col min="8" max="8" width="12.83984375" customWidth="1"/>
    <col min="9" max="9" width="16.41796875" customWidth="1"/>
    <col min="10" max="10" width="15.41796875" customWidth="1"/>
    <col min="11" max="11" width="12.578125" customWidth="1"/>
    <col min="12" max="12" width="12.15625" customWidth="1"/>
    <col min="13" max="13" width="23.83984375" customWidth="1"/>
    <col min="14" max="14" width="14.41796875" customWidth="1"/>
    <col min="15" max="15" width="13.83984375" customWidth="1"/>
    <col min="16" max="16" width="9.41796875" customWidth="1"/>
    <col min="17" max="17" width="4.26171875" customWidth="1"/>
  </cols>
  <sheetData>
    <row r="1" spans="2:23" ht="15" customHeight="1" x14ac:dyDescent="0.6">
      <c r="B1" s="154" t="s">
        <v>163</v>
      </c>
    </row>
    <row r="2" spans="2:23" ht="15" customHeight="1" x14ac:dyDescent="0.6">
      <c r="I2" s="155" t="s">
        <v>1</v>
      </c>
      <c r="J2" s="156">
        <v>2030</v>
      </c>
      <c r="K2" s="157"/>
    </row>
    <row r="3" spans="2:23" ht="15" customHeight="1" x14ac:dyDescent="0.55000000000000004">
      <c r="B3" s="157"/>
      <c r="C3" s="158" t="s">
        <v>13</v>
      </c>
      <c r="D3" s="158"/>
      <c r="E3" s="158"/>
      <c r="F3" s="158"/>
      <c r="G3" s="157"/>
    </row>
    <row r="4" spans="2:23" ht="15" customHeight="1" x14ac:dyDescent="0.55000000000000004">
      <c r="B4" s="157"/>
      <c r="C4" s="159" t="s">
        <v>35</v>
      </c>
      <c r="D4" s="159" t="s">
        <v>33</v>
      </c>
      <c r="E4" s="159" t="s">
        <v>23</v>
      </c>
      <c r="F4" s="159" t="s">
        <v>26</v>
      </c>
      <c r="G4" s="157"/>
      <c r="I4" s="160" t="s">
        <v>164</v>
      </c>
      <c r="J4" s="127"/>
      <c r="K4" s="127"/>
      <c r="L4" s="127"/>
    </row>
    <row r="5" spans="2:23" ht="15" customHeight="1" x14ac:dyDescent="0.55000000000000004">
      <c r="B5" s="157"/>
      <c r="C5" s="3"/>
      <c r="D5" s="3"/>
      <c r="E5" s="3"/>
      <c r="F5" s="161"/>
      <c r="G5" s="157"/>
      <c r="I5" s="128" t="s">
        <v>165</v>
      </c>
      <c r="J5" s="128"/>
      <c r="K5" s="128"/>
      <c r="L5" s="128"/>
    </row>
    <row r="6" spans="2:23" ht="15" customHeight="1" x14ac:dyDescent="0.55000000000000004">
      <c r="F6" t="s">
        <v>26</v>
      </c>
      <c r="I6" s="130">
        <v>1990</v>
      </c>
      <c r="J6" s="131">
        <v>2020</v>
      </c>
      <c r="K6" s="131">
        <v>2030</v>
      </c>
      <c r="L6" s="132">
        <v>2050</v>
      </c>
      <c r="M6" s="2"/>
      <c r="N6" s="2"/>
      <c r="O6" s="2"/>
    </row>
    <row r="7" spans="2:23" ht="15" customHeight="1" x14ac:dyDescent="0.7">
      <c r="C7" s="162" t="s">
        <v>166</v>
      </c>
      <c r="D7" s="163">
        <v>25</v>
      </c>
      <c r="E7" s="164" t="s">
        <v>84</v>
      </c>
      <c r="I7" s="165">
        <v>0.25</v>
      </c>
      <c r="J7" s="166">
        <v>0.5</v>
      </c>
      <c r="K7" s="166">
        <v>1</v>
      </c>
      <c r="L7" s="167">
        <v>1.5</v>
      </c>
      <c r="M7" s="2"/>
      <c r="N7" s="168" t="s">
        <v>167</v>
      </c>
      <c r="O7" s="2"/>
    </row>
    <row r="8" spans="2:23" ht="15" customHeight="1" x14ac:dyDescent="0.7">
      <c r="C8" s="162" t="s">
        <v>168</v>
      </c>
      <c r="D8" s="163">
        <v>50</v>
      </c>
      <c r="E8" s="164" t="s">
        <v>84</v>
      </c>
      <c r="I8" s="169"/>
      <c r="J8" s="170"/>
      <c r="K8" s="170"/>
      <c r="L8" s="171"/>
      <c r="M8" s="2"/>
      <c r="N8" s="168"/>
      <c r="O8" s="2"/>
    </row>
    <row r="9" spans="2:23" ht="15" customHeight="1" thickBot="1" x14ac:dyDescent="0.75">
      <c r="C9" s="172" t="s">
        <v>169</v>
      </c>
      <c r="D9" s="173">
        <v>0.65</v>
      </c>
      <c r="E9" s="164"/>
      <c r="H9" s="174" t="s">
        <v>170</v>
      </c>
      <c r="I9" s="169"/>
      <c r="J9" s="175">
        <v>0.55000000000000004</v>
      </c>
      <c r="K9" s="175">
        <v>0.6</v>
      </c>
      <c r="L9" s="176">
        <v>0.625</v>
      </c>
      <c r="N9" s="2"/>
      <c r="O9" s="168"/>
      <c r="P9" s="2"/>
    </row>
    <row r="10" spans="2:23" ht="15" customHeight="1" thickTop="1" x14ac:dyDescent="0.55000000000000004">
      <c r="L10" s="2"/>
      <c r="R10" s="177" t="s">
        <v>19</v>
      </c>
      <c r="S10" s="178"/>
      <c r="T10" s="178"/>
      <c r="U10" s="178"/>
      <c r="V10" s="178"/>
      <c r="W10" s="179"/>
    </row>
    <row r="11" spans="2:23" ht="15" customHeight="1" x14ac:dyDescent="0.55000000000000004">
      <c r="C11" s="180"/>
      <c r="D11" s="181" t="s">
        <v>171</v>
      </c>
      <c r="F11" s="182"/>
      <c r="G11" s="183" t="s">
        <v>172</v>
      </c>
      <c r="H11" s="183" t="s">
        <v>173</v>
      </c>
      <c r="I11" s="183" t="s">
        <v>174</v>
      </c>
      <c r="J11" s="183" t="s">
        <v>175</v>
      </c>
      <c r="K11" s="184"/>
      <c r="P11" s="2"/>
      <c r="Q11" s="2"/>
      <c r="R11" s="185" t="s">
        <v>174</v>
      </c>
      <c r="S11" s="183" t="s">
        <v>175</v>
      </c>
      <c r="W11" s="186"/>
    </row>
    <row r="12" spans="2:23" ht="15" customHeight="1" x14ac:dyDescent="0.55000000000000004">
      <c r="C12" s="336" t="s">
        <v>176</v>
      </c>
      <c r="D12" s="337"/>
      <c r="F12" s="336" t="s">
        <v>176</v>
      </c>
      <c r="G12" s="338"/>
      <c r="H12" s="338"/>
      <c r="I12" s="338"/>
      <c r="J12" s="338"/>
      <c r="K12" s="338"/>
      <c r="M12" s="342" t="s">
        <v>177</v>
      </c>
      <c r="N12" s="342"/>
      <c r="O12" s="342"/>
      <c r="P12" s="342"/>
      <c r="Q12" s="2"/>
      <c r="R12" s="339" t="s">
        <v>176</v>
      </c>
      <c r="S12" s="340"/>
      <c r="T12" s="340"/>
      <c r="U12" s="340"/>
      <c r="V12" s="340"/>
      <c r="W12" s="341"/>
    </row>
    <row r="13" spans="2:23" ht="15" customHeight="1" x14ac:dyDescent="0.55000000000000004">
      <c r="C13" s="343" t="s">
        <v>178</v>
      </c>
      <c r="D13" s="187">
        <v>1.3</v>
      </c>
      <c r="E13" s="188" t="s">
        <v>179</v>
      </c>
      <c r="F13" s="345" t="s">
        <v>178</v>
      </c>
      <c r="G13" s="189">
        <v>0.33299999999999996</v>
      </c>
      <c r="H13" s="189">
        <v>0.46619999999999989</v>
      </c>
      <c r="I13" s="190">
        <v>1.3</v>
      </c>
      <c r="J13" s="190">
        <v>1.3</v>
      </c>
      <c r="K13" s="191" t="s">
        <v>179</v>
      </c>
      <c r="M13" s="192" t="s">
        <v>180</v>
      </c>
      <c r="N13" s="193">
        <v>2</v>
      </c>
      <c r="O13" s="193"/>
      <c r="P13" s="194" t="s">
        <v>181</v>
      </c>
      <c r="Q13" s="2"/>
      <c r="R13" s="195">
        <v>0.66599999999999993</v>
      </c>
      <c r="S13" s="189">
        <v>1.665</v>
      </c>
      <c r="T13" s="191" t="s">
        <v>179</v>
      </c>
      <c r="W13" s="186"/>
    </row>
    <row r="14" spans="2:23" ht="15" customHeight="1" x14ac:dyDescent="0.55000000000000004">
      <c r="C14" s="344"/>
      <c r="D14" s="187">
        <v>3.9039039039039038</v>
      </c>
      <c r="E14" s="188" t="s">
        <v>182</v>
      </c>
      <c r="F14" s="346"/>
      <c r="G14" s="120">
        <v>1</v>
      </c>
      <c r="H14" s="120">
        <v>1.4</v>
      </c>
      <c r="I14" s="196">
        <v>3.9039039039039038</v>
      </c>
      <c r="J14" s="196">
        <v>3.9039039039039038</v>
      </c>
      <c r="K14" s="191" t="s">
        <v>182</v>
      </c>
      <c r="M14" s="192"/>
      <c r="N14" s="347" t="s">
        <v>183</v>
      </c>
      <c r="O14" s="347"/>
      <c r="P14" s="194"/>
      <c r="Q14" s="2"/>
      <c r="R14" s="198">
        <v>2</v>
      </c>
      <c r="S14" s="120">
        <v>5</v>
      </c>
      <c r="T14" s="191" t="s">
        <v>182</v>
      </c>
      <c r="W14" s="186"/>
    </row>
    <row r="15" spans="2:23" ht="15" customHeight="1" x14ac:dyDescent="0.55000000000000004">
      <c r="C15" s="199" t="s">
        <v>184</v>
      </c>
      <c r="D15" s="200">
        <v>700</v>
      </c>
      <c r="E15" s="188" t="s">
        <v>185</v>
      </c>
      <c r="F15" s="201" t="s">
        <v>184</v>
      </c>
      <c r="G15" s="83">
        <v>700</v>
      </c>
      <c r="H15" s="202">
        <v>700</v>
      </c>
      <c r="I15" s="203">
        <v>700</v>
      </c>
      <c r="J15" s="203">
        <v>700</v>
      </c>
      <c r="K15" s="191" t="s">
        <v>185</v>
      </c>
      <c r="M15" s="192"/>
      <c r="N15" s="204" t="s">
        <v>186</v>
      </c>
      <c r="O15" s="204" t="s">
        <v>187</v>
      </c>
      <c r="P15" s="194"/>
      <c r="Q15" s="2"/>
      <c r="R15" s="205">
        <v>700</v>
      </c>
      <c r="S15" s="202">
        <v>700</v>
      </c>
      <c r="T15" s="191" t="s">
        <v>185</v>
      </c>
      <c r="W15" s="186"/>
    </row>
    <row r="16" spans="2:23" ht="15" customHeight="1" x14ac:dyDescent="0.55000000000000004">
      <c r="C16" s="199" t="s">
        <v>188</v>
      </c>
      <c r="D16" s="200">
        <v>35</v>
      </c>
      <c r="E16" s="188" t="s">
        <v>70</v>
      </c>
      <c r="F16" s="201" t="s">
        <v>188</v>
      </c>
      <c r="G16" s="119">
        <v>5</v>
      </c>
      <c r="H16" s="119">
        <v>8</v>
      </c>
      <c r="I16" s="206">
        <v>35</v>
      </c>
      <c r="J16" s="206">
        <v>35</v>
      </c>
      <c r="K16" s="191" t="s">
        <v>70</v>
      </c>
      <c r="M16" s="207" t="s">
        <v>189</v>
      </c>
      <c r="N16" s="197">
        <v>285.8</v>
      </c>
      <c r="O16" s="197">
        <v>241.8</v>
      </c>
      <c r="P16" s="208" t="s">
        <v>190</v>
      </c>
      <c r="Q16" s="2"/>
      <c r="R16" s="209">
        <v>10</v>
      </c>
      <c r="S16" s="119">
        <v>20</v>
      </c>
      <c r="T16" s="191" t="s">
        <v>70</v>
      </c>
      <c r="W16" s="186"/>
    </row>
    <row r="17" spans="3:23" ht="15" customHeight="1" x14ac:dyDescent="0.55000000000000004">
      <c r="C17" s="199" t="s">
        <v>191</v>
      </c>
      <c r="D17" s="210">
        <v>875</v>
      </c>
      <c r="E17" s="188" t="s">
        <v>192</v>
      </c>
      <c r="F17" s="201" t="s">
        <v>191</v>
      </c>
      <c r="G17" s="211">
        <v>125</v>
      </c>
      <c r="H17" s="211">
        <v>200</v>
      </c>
      <c r="I17" s="212">
        <v>875</v>
      </c>
      <c r="J17" s="212">
        <v>875</v>
      </c>
      <c r="K17" s="191" t="s">
        <v>192</v>
      </c>
      <c r="M17" s="207" t="s">
        <v>193</v>
      </c>
      <c r="N17" s="335">
        <v>2.7799999999999998E-4</v>
      </c>
      <c r="O17" s="335"/>
      <c r="P17" s="208" t="s">
        <v>194</v>
      </c>
      <c r="Q17" s="2"/>
      <c r="R17" s="214">
        <v>250</v>
      </c>
      <c r="S17" s="211">
        <v>500</v>
      </c>
      <c r="T17" s="191" t="s">
        <v>192</v>
      </c>
      <c r="W17" s="186"/>
    </row>
    <row r="18" spans="3:23" ht="15" customHeight="1" x14ac:dyDescent="0.55000000000000004">
      <c r="C18" s="199" t="s">
        <v>195</v>
      </c>
      <c r="D18" s="200">
        <v>1165.5</v>
      </c>
      <c r="E18" s="188" t="s">
        <v>196</v>
      </c>
      <c r="F18" s="201" t="s">
        <v>195</v>
      </c>
      <c r="G18" s="202">
        <v>166.5</v>
      </c>
      <c r="H18" s="202">
        <v>266.39999999999998</v>
      </c>
      <c r="I18" s="203">
        <v>1165.5</v>
      </c>
      <c r="J18" s="203">
        <v>1165.5</v>
      </c>
      <c r="K18" s="191" t="s">
        <v>196</v>
      </c>
      <c r="M18" s="207" t="s">
        <v>189</v>
      </c>
      <c r="N18" s="213">
        <v>7.9452399999999992E-2</v>
      </c>
      <c r="O18" s="213">
        <v>6.72204E-2</v>
      </c>
      <c r="P18" s="208" t="s">
        <v>197</v>
      </c>
      <c r="Q18" s="2"/>
      <c r="R18" s="205">
        <v>333</v>
      </c>
      <c r="S18" s="202">
        <v>666</v>
      </c>
      <c r="T18" s="191" t="s">
        <v>196</v>
      </c>
      <c r="W18" s="186"/>
    </row>
    <row r="19" spans="3:23" ht="15" customHeight="1" x14ac:dyDescent="0.55000000000000004">
      <c r="C19" s="215" t="s">
        <v>198</v>
      </c>
      <c r="D19" s="200">
        <v>896.53846153846155</v>
      </c>
      <c r="E19" s="188" t="s">
        <v>199</v>
      </c>
      <c r="F19" s="216" t="s">
        <v>198</v>
      </c>
      <c r="G19" s="202">
        <v>500.00000000000006</v>
      </c>
      <c r="H19" s="202">
        <v>571.42857142857156</v>
      </c>
      <c r="I19" s="203">
        <v>896.53846153846155</v>
      </c>
      <c r="J19" s="203">
        <v>896.53846153846155</v>
      </c>
      <c r="K19" s="191" t="s">
        <v>199</v>
      </c>
      <c r="M19" s="207" t="s">
        <v>200</v>
      </c>
      <c r="N19" s="197">
        <v>39.726199999999999</v>
      </c>
      <c r="O19" s="197">
        <v>33.610199999999999</v>
      </c>
      <c r="P19" s="208" t="s">
        <v>201</v>
      </c>
      <c r="R19" s="205">
        <v>500.00000000000006</v>
      </c>
      <c r="S19" s="202">
        <v>400</v>
      </c>
      <c r="T19" s="191" t="s">
        <v>199</v>
      </c>
      <c r="W19" s="186"/>
    </row>
    <row r="20" spans="3:23" ht="15" customHeight="1" x14ac:dyDescent="0.55000000000000004">
      <c r="C20" s="215" t="s">
        <v>202</v>
      </c>
      <c r="D20" s="210">
        <v>250</v>
      </c>
      <c r="E20" s="188" t="s">
        <v>70</v>
      </c>
      <c r="F20" s="216" t="s">
        <v>202</v>
      </c>
      <c r="G20" s="119">
        <v>75</v>
      </c>
      <c r="H20" s="119">
        <v>100</v>
      </c>
      <c r="I20" s="206">
        <v>250</v>
      </c>
      <c r="J20" s="206">
        <v>250</v>
      </c>
      <c r="K20" s="191" t="s">
        <v>70</v>
      </c>
      <c r="M20" s="207"/>
      <c r="N20" s="197" t="s">
        <v>203</v>
      </c>
      <c r="O20" s="197" t="s">
        <v>204</v>
      </c>
      <c r="P20" s="208"/>
      <c r="R20" s="209">
        <v>125</v>
      </c>
      <c r="S20" s="119">
        <v>220</v>
      </c>
      <c r="T20" s="191" t="s">
        <v>70</v>
      </c>
      <c r="W20" s="186"/>
    </row>
    <row r="21" spans="3:23" ht="15" customHeight="1" x14ac:dyDescent="0.55000000000000004">
      <c r="C21" s="215" t="s">
        <v>205</v>
      </c>
      <c r="D21" s="210">
        <v>285</v>
      </c>
      <c r="E21" s="188" t="s">
        <v>70</v>
      </c>
      <c r="F21" s="216" t="s">
        <v>205</v>
      </c>
      <c r="G21" s="211">
        <v>80</v>
      </c>
      <c r="H21" s="211">
        <v>108</v>
      </c>
      <c r="I21" s="212">
        <v>285</v>
      </c>
      <c r="J21" s="212">
        <v>285</v>
      </c>
      <c r="K21" s="191" t="s">
        <v>70</v>
      </c>
      <c r="M21" s="217" t="s">
        <v>206</v>
      </c>
      <c r="N21" s="218">
        <v>39.409999999999997</v>
      </c>
      <c r="O21" s="218">
        <v>33.299999999999997</v>
      </c>
      <c r="P21" s="219" t="s">
        <v>201</v>
      </c>
      <c r="R21" s="214">
        <v>135</v>
      </c>
      <c r="S21" s="211">
        <v>240</v>
      </c>
      <c r="T21" s="191" t="s">
        <v>70</v>
      </c>
      <c r="W21" s="186"/>
    </row>
    <row r="22" spans="3:23" ht="15" customHeight="1" x14ac:dyDescent="0.55000000000000004">
      <c r="C22" s="336" t="s">
        <v>207</v>
      </c>
      <c r="D22" s="337"/>
      <c r="F22" s="336" t="s">
        <v>207</v>
      </c>
      <c r="G22" s="338"/>
      <c r="H22" s="338"/>
      <c r="I22" s="338"/>
      <c r="J22" s="338"/>
      <c r="K22" s="337"/>
      <c r="R22" s="339" t="s">
        <v>207</v>
      </c>
      <c r="S22" s="340"/>
      <c r="T22" s="340"/>
      <c r="U22" s="340"/>
      <c r="V22" s="340"/>
      <c r="W22" s="341"/>
    </row>
    <row r="23" spans="3:23" ht="15" customHeight="1" x14ac:dyDescent="0.55000000000000004">
      <c r="C23" s="220" t="s">
        <v>208</v>
      </c>
      <c r="D23" s="200">
        <v>450</v>
      </c>
      <c r="F23" s="221" t="s">
        <v>208</v>
      </c>
      <c r="G23" s="202">
        <v>80</v>
      </c>
      <c r="H23" s="202">
        <v>120</v>
      </c>
      <c r="I23" s="202">
        <v>450</v>
      </c>
      <c r="J23" s="202">
        <v>450</v>
      </c>
      <c r="K23" s="222" t="s">
        <v>209</v>
      </c>
      <c r="R23" s="205">
        <v>500</v>
      </c>
      <c r="S23" s="202">
        <v>500</v>
      </c>
      <c r="T23" s="222" t="s">
        <v>209</v>
      </c>
      <c r="W23" s="186"/>
    </row>
    <row r="24" spans="3:23" ht="15" customHeight="1" x14ac:dyDescent="0.55000000000000004">
      <c r="C24" s="220" t="s">
        <v>210</v>
      </c>
      <c r="D24" s="200">
        <v>495.00000000000006</v>
      </c>
      <c r="F24" s="221" t="s">
        <v>210</v>
      </c>
      <c r="G24" s="202">
        <v>88</v>
      </c>
      <c r="H24" s="202">
        <v>132</v>
      </c>
      <c r="I24" s="202">
        <v>495.00000000000006</v>
      </c>
      <c r="J24" s="202">
        <v>495.00000000000006</v>
      </c>
      <c r="K24" s="222" t="s">
        <v>209</v>
      </c>
      <c r="L24" s="223">
        <v>1.1000000000000001</v>
      </c>
      <c r="R24" s="205">
        <v>550</v>
      </c>
      <c r="S24" s="202">
        <v>550</v>
      </c>
      <c r="T24" s="222" t="s">
        <v>209</v>
      </c>
      <c r="W24" s="186"/>
    </row>
    <row r="25" spans="3:23" ht="15" customHeight="1" x14ac:dyDescent="0.55000000000000004">
      <c r="C25" s="220" t="s">
        <v>211</v>
      </c>
      <c r="D25" s="224">
        <v>0.8</v>
      </c>
      <c r="F25" s="221" t="s">
        <v>211</v>
      </c>
      <c r="G25" s="225">
        <v>0.65</v>
      </c>
      <c r="H25" s="225">
        <v>0.75</v>
      </c>
      <c r="I25" s="226">
        <v>0.8</v>
      </c>
      <c r="J25" s="226">
        <v>0.8</v>
      </c>
      <c r="K25" s="222"/>
      <c r="M25" s="79" t="s">
        <v>212</v>
      </c>
      <c r="N25" s="79"/>
      <c r="O25" s="79"/>
      <c r="P25" s="79"/>
      <c r="R25" s="227">
        <v>0.75</v>
      </c>
      <c r="S25" s="225">
        <v>0.85</v>
      </c>
      <c r="T25" s="222"/>
      <c r="W25" s="186"/>
    </row>
    <row r="26" spans="3:23" ht="15" customHeight="1" x14ac:dyDescent="0.55000000000000004">
      <c r="C26" s="220" t="s">
        <v>213</v>
      </c>
      <c r="D26" s="224">
        <v>0.19999999999999996</v>
      </c>
      <c r="F26" s="221" t="s">
        <v>213</v>
      </c>
      <c r="G26" s="228">
        <v>0.35</v>
      </c>
      <c r="H26" s="228">
        <v>0.25</v>
      </c>
      <c r="I26" s="228">
        <v>0.19999999999999996</v>
      </c>
      <c r="J26" s="228">
        <v>0.19999999999999996</v>
      </c>
      <c r="K26" s="222"/>
      <c r="M26" s="229"/>
      <c r="N26" s="229" t="s">
        <v>214</v>
      </c>
      <c r="O26" s="230">
        <v>30</v>
      </c>
      <c r="P26" s="231" t="s">
        <v>28</v>
      </c>
      <c r="R26" s="232">
        <v>0.25</v>
      </c>
      <c r="S26" s="228">
        <v>0.15000000000000002</v>
      </c>
      <c r="T26" s="222"/>
      <c r="W26" s="186"/>
    </row>
    <row r="27" spans="3:23" ht="15" customHeight="1" x14ac:dyDescent="0.55000000000000004">
      <c r="C27" s="220" t="s">
        <v>215</v>
      </c>
      <c r="D27" s="210">
        <v>396.00000000000006</v>
      </c>
      <c r="F27" s="221" t="s">
        <v>215</v>
      </c>
      <c r="G27" s="211">
        <v>57.2</v>
      </c>
      <c r="H27" s="211">
        <v>99</v>
      </c>
      <c r="I27" s="211">
        <v>396.00000000000006</v>
      </c>
      <c r="J27" s="211">
        <v>396.00000000000006</v>
      </c>
      <c r="K27" s="222" t="s">
        <v>209</v>
      </c>
      <c r="M27" s="233"/>
      <c r="N27" s="233" t="s">
        <v>216</v>
      </c>
      <c r="O27" s="234">
        <v>60</v>
      </c>
      <c r="P27" s="231" t="s">
        <v>28</v>
      </c>
      <c r="R27" s="214">
        <v>412.5</v>
      </c>
      <c r="S27" s="211">
        <v>467.5</v>
      </c>
      <c r="T27" s="222" t="s">
        <v>209</v>
      </c>
      <c r="W27" s="186"/>
    </row>
    <row r="28" spans="3:23" ht="15" customHeight="1" x14ac:dyDescent="0.55000000000000004">
      <c r="C28" s="220" t="s">
        <v>217</v>
      </c>
      <c r="D28" s="210">
        <v>98.999999999999986</v>
      </c>
      <c r="F28" s="221" t="s">
        <v>217</v>
      </c>
      <c r="G28" s="211">
        <v>30.799999999999997</v>
      </c>
      <c r="H28" s="211">
        <v>33</v>
      </c>
      <c r="I28" s="211">
        <v>98.999999999999986</v>
      </c>
      <c r="J28" s="211">
        <v>98.999999999999986</v>
      </c>
      <c r="K28" s="222" t="s">
        <v>209</v>
      </c>
      <c r="M28" s="233"/>
      <c r="N28" s="233" t="s">
        <v>218</v>
      </c>
      <c r="O28" s="234">
        <v>180</v>
      </c>
      <c r="P28" s="231" t="s">
        <v>28</v>
      </c>
      <c r="R28" s="214">
        <v>137.5</v>
      </c>
      <c r="S28" s="211">
        <v>82.500000000000014</v>
      </c>
      <c r="T28" s="222" t="s">
        <v>209</v>
      </c>
      <c r="W28" s="186"/>
    </row>
    <row r="29" spans="3:23" ht="16.8" x14ac:dyDescent="0.6">
      <c r="C29" s="220" t="s">
        <v>219</v>
      </c>
      <c r="D29" s="235">
        <v>396.00000000000006</v>
      </c>
      <c r="F29" s="221" t="s">
        <v>219</v>
      </c>
      <c r="G29" s="236">
        <v>57.2</v>
      </c>
      <c r="H29" s="236">
        <v>99</v>
      </c>
      <c r="I29" s="236">
        <v>396.00000000000006</v>
      </c>
      <c r="J29" s="236">
        <v>396.00000000000006</v>
      </c>
      <c r="K29" s="222" t="s">
        <v>70</v>
      </c>
      <c r="M29" s="233"/>
      <c r="N29" s="233" t="s">
        <v>220</v>
      </c>
      <c r="O29" s="237">
        <v>0.6</v>
      </c>
      <c r="P29" s="238"/>
      <c r="R29" s="239">
        <v>825</v>
      </c>
      <c r="S29" s="236">
        <v>935</v>
      </c>
      <c r="T29" s="222" t="s">
        <v>70</v>
      </c>
      <c r="W29" s="186"/>
    </row>
    <row r="30" spans="3:23" ht="16.8" x14ac:dyDescent="0.6">
      <c r="C30" s="220" t="s">
        <v>221</v>
      </c>
      <c r="D30" s="235">
        <v>164.99999999999997</v>
      </c>
      <c r="F30" s="221" t="s">
        <v>221</v>
      </c>
      <c r="G30" s="236">
        <v>51.333333333333329</v>
      </c>
      <c r="H30" s="236">
        <v>55</v>
      </c>
      <c r="I30" s="236">
        <v>164.99999999999997</v>
      </c>
      <c r="J30" s="236">
        <v>164.99999999999997</v>
      </c>
      <c r="K30" s="222" t="s">
        <v>70</v>
      </c>
      <c r="M30" s="233"/>
      <c r="N30" s="233" t="s">
        <v>222</v>
      </c>
      <c r="O30" s="237">
        <v>0.4</v>
      </c>
      <c r="P30" s="238"/>
      <c r="R30" s="239">
        <v>458.33333333333337</v>
      </c>
      <c r="S30" s="236">
        <v>275.00000000000006</v>
      </c>
      <c r="T30" s="222" t="s">
        <v>70</v>
      </c>
      <c r="W30" s="186"/>
    </row>
    <row r="31" spans="3:23" ht="15.6" x14ac:dyDescent="0.6">
      <c r="C31" s="220" t="s">
        <v>223</v>
      </c>
      <c r="D31" s="235">
        <v>285</v>
      </c>
      <c r="F31" s="221" t="s">
        <v>223</v>
      </c>
      <c r="G31" s="236">
        <v>80</v>
      </c>
      <c r="H31" s="236">
        <v>108</v>
      </c>
      <c r="I31" s="236">
        <v>285</v>
      </c>
      <c r="J31" s="236">
        <v>285</v>
      </c>
      <c r="K31" s="222" t="s">
        <v>70</v>
      </c>
      <c r="M31" s="240"/>
      <c r="N31" s="240" t="s">
        <v>224</v>
      </c>
      <c r="O31" s="241">
        <v>0.05</v>
      </c>
      <c r="P31" s="242"/>
      <c r="R31" s="239">
        <v>135</v>
      </c>
      <c r="S31" s="236">
        <v>240</v>
      </c>
      <c r="T31" s="222" t="s">
        <v>70</v>
      </c>
      <c r="W31" s="186"/>
    </row>
    <row r="32" spans="3:23" ht="15.9" thickBot="1" x14ac:dyDescent="0.65">
      <c r="C32" s="220" t="s">
        <v>225</v>
      </c>
      <c r="D32" s="235">
        <v>846</v>
      </c>
      <c r="F32" s="221" t="s">
        <v>225</v>
      </c>
      <c r="G32" s="236">
        <v>188.53333333333333</v>
      </c>
      <c r="H32" s="236">
        <v>262</v>
      </c>
      <c r="I32" s="236">
        <v>846</v>
      </c>
      <c r="J32" s="236">
        <v>846</v>
      </c>
      <c r="K32" s="222" t="s">
        <v>70</v>
      </c>
      <c r="R32" s="243">
        <v>1418.3333333333335</v>
      </c>
      <c r="S32" s="244">
        <v>1450</v>
      </c>
      <c r="T32" s="245" t="s">
        <v>70</v>
      </c>
      <c r="U32" s="246"/>
      <c r="V32" s="246"/>
      <c r="W32" s="247"/>
    </row>
    <row r="33" spans="13:16" ht="14.7" thickTop="1" x14ac:dyDescent="0.55000000000000004"/>
    <row r="34" spans="13:16" ht="14.7" thickBot="1" x14ac:dyDescent="0.6"/>
    <row r="35" spans="13:16" ht="18.600000000000001" thickTop="1" x14ac:dyDescent="0.55000000000000004">
      <c r="M35" s="177" t="s">
        <v>19</v>
      </c>
    </row>
    <row r="36" spans="13:16" ht="15.6" x14ac:dyDescent="0.55000000000000004">
      <c r="M36" s="79" t="s">
        <v>212</v>
      </c>
      <c r="N36" s="79"/>
      <c r="O36" s="79"/>
      <c r="P36" s="79"/>
    </row>
    <row r="37" spans="13:16" x14ac:dyDescent="0.55000000000000004">
      <c r="M37" s="229"/>
      <c r="N37" s="229" t="s">
        <v>214</v>
      </c>
      <c r="O37" s="230">
        <v>30</v>
      </c>
      <c r="P37" s="231" t="s">
        <v>28</v>
      </c>
    </row>
    <row r="38" spans="13:16" x14ac:dyDescent="0.55000000000000004">
      <c r="M38" s="233"/>
      <c r="N38" s="233" t="s">
        <v>216</v>
      </c>
      <c r="O38" s="234">
        <v>60</v>
      </c>
      <c r="P38" s="231" t="s">
        <v>28</v>
      </c>
    </row>
    <row r="39" spans="13:16" x14ac:dyDescent="0.55000000000000004">
      <c r="M39" s="233"/>
      <c r="N39" s="233" t="s">
        <v>218</v>
      </c>
      <c r="O39" s="234">
        <v>180</v>
      </c>
      <c r="P39" s="231" t="s">
        <v>28</v>
      </c>
    </row>
    <row r="40" spans="13:16" ht="16.8" x14ac:dyDescent="0.55000000000000004">
      <c r="M40" s="233"/>
      <c r="N40" s="233" t="s">
        <v>220</v>
      </c>
      <c r="O40" s="237">
        <v>0.6</v>
      </c>
      <c r="P40" s="238"/>
    </row>
    <row r="41" spans="13:16" ht="16.8" x14ac:dyDescent="0.55000000000000004">
      <c r="M41" s="233"/>
      <c r="N41" s="233" t="s">
        <v>222</v>
      </c>
      <c r="O41" s="237">
        <v>0.4</v>
      </c>
      <c r="P41" s="238"/>
    </row>
    <row r="42" spans="13:16" x14ac:dyDescent="0.55000000000000004">
      <c r="M42" s="240"/>
      <c r="N42" s="240" t="s">
        <v>224</v>
      </c>
      <c r="O42" s="241">
        <v>0.05</v>
      </c>
      <c r="P42" s="242"/>
    </row>
  </sheetData>
  <mergeCells count="11">
    <mergeCell ref="N17:O17"/>
    <mergeCell ref="C22:D22"/>
    <mergeCell ref="F22:K22"/>
    <mergeCell ref="R22:W22"/>
    <mergeCell ref="C12:D12"/>
    <mergeCell ref="F12:K12"/>
    <mergeCell ref="M12:P12"/>
    <mergeCell ref="R12:W12"/>
    <mergeCell ref="C13:C14"/>
    <mergeCell ref="F13:F14"/>
    <mergeCell ref="N14:O14"/>
  </mergeCells>
  <conditionalFormatting sqref="O26:O31 M28:N28">
    <cfRule type="containsText" dxfId="3" priority="3" operator="containsText" text="Fehler">
      <formula>NOT(ISERROR(SEARCH("Fehler",M26)))</formula>
    </cfRule>
    <cfRule type="containsText" dxfId="2" priority="4" operator="containsText" text="okay">
      <formula>NOT(ISERROR(SEARCH("okay",M26)))</formula>
    </cfRule>
  </conditionalFormatting>
  <conditionalFormatting sqref="O37:O42 M39:N39">
    <cfRule type="containsText" dxfId="1" priority="1" operator="containsText" text="Fehler">
      <formula>NOT(ISERROR(SEARCH("Fehler",M37)))</formula>
    </cfRule>
    <cfRule type="containsText" dxfId="0" priority="2" operator="containsText" text="okay">
      <formula>NOT(ISERROR(SEARCH("okay",M37)))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extract</vt:lpstr>
      <vt:lpstr>Übersicht</vt:lpstr>
      <vt:lpstr>BEV_2030_motor</vt:lpstr>
      <vt:lpstr>BEV_2030_FU</vt:lpstr>
      <vt:lpstr>BEV_2030_battery</vt:lpstr>
      <vt:lpstr>FCEV_2030_motor</vt:lpstr>
      <vt:lpstr>FCEV_2030_FU</vt:lpstr>
      <vt:lpstr>FCEV_2030_battery</vt:lpstr>
      <vt:lpstr>FCEV_2030_FC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Dollinger</dc:creator>
  <cp:lastModifiedBy>Manfred Dollinger</cp:lastModifiedBy>
  <dcterms:created xsi:type="dcterms:W3CDTF">2024-08-14T12:17:43Z</dcterms:created>
  <dcterms:modified xsi:type="dcterms:W3CDTF">2024-09-11T14:04:52Z</dcterms:modified>
</cp:coreProperties>
</file>