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 Dollinger\Desktop\business\Uni-Bayreuth\Promotionsarbeit\Mobilitäts_Modell\Simulator-Versionen\Varianten_Simulationen_2021_01_11\"/>
    </mc:Choice>
  </mc:AlternateContent>
  <xr:revisionPtr revIDLastSave="0" documentId="13_ncr:1_{B37D14B3-BB1F-4B82-91A9-D91EFFEC87D6}" xr6:coauthVersionLast="46" xr6:coauthVersionMax="46" xr10:uidLastSave="{00000000-0000-0000-0000-000000000000}"/>
  <bookViews>
    <workbookView xWindow="-93" yWindow="-93" windowWidth="25786" windowHeight="13986" firstSheet="12" activeTab="36" xr2:uid="{1EC66EF5-AA1A-48E8-B5B8-50AB96D6DAFD}"/>
  </bookViews>
  <sheets>
    <sheet name="V1" sheetId="12" r:id="rId1"/>
    <sheet name="V2" sheetId="1" r:id="rId2"/>
    <sheet name="V3" sheetId="9" r:id="rId3"/>
    <sheet name="V4" sheetId="4" r:id="rId4"/>
    <sheet name="V5" sheetId="8" r:id="rId5"/>
    <sheet name="V6" sheetId="5" r:id="rId6"/>
    <sheet name="V7" sheetId="13" r:id="rId7"/>
    <sheet name="V8" sheetId="24" r:id="rId8"/>
    <sheet name="V9" sheetId="16" r:id="rId9"/>
    <sheet name="V10" sheetId="21" r:id="rId10"/>
    <sheet name="V11" sheetId="17" r:id="rId11"/>
    <sheet name="V12" sheetId="20" r:id="rId12"/>
    <sheet name="V13" sheetId="25" r:id="rId13"/>
    <sheet name="V14" sheetId="36" r:id="rId14"/>
    <sheet name="V15" sheetId="28" r:id="rId15"/>
    <sheet name="V16" sheetId="33" r:id="rId16"/>
    <sheet name="V17" sheetId="29" r:id="rId17"/>
    <sheet name="V18" sheetId="32" r:id="rId18"/>
    <sheet name="V19" sheetId="11" r:id="rId19"/>
    <sheet name="V20" sheetId="2" r:id="rId20"/>
    <sheet name="V21" sheetId="10" r:id="rId21"/>
    <sheet name="V22" sheetId="3" r:id="rId22"/>
    <sheet name="V23" sheetId="7" r:id="rId23"/>
    <sheet name="V24" sheetId="6" r:id="rId24"/>
    <sheet name="V25" sheetId="14" r:id="rId25"/>
    <sheet name="V26" sheetId="23" r:id="rId26"/>
    <sheet name="V27" sheetId="15" r:id="rId27"/>
    <sheet name="V28" sheetId="22" r:id="rId28"/>
    <sheet name="V29" sheetId="18" r:id="rId29"/>
    <sheet name="V30" sheetId="19" r:id="rId30"/>
    <sheet name="V31" sheetId="26" r:id="rId31"/>
    <sheet name="V32" sheetId="35" r:id="rId32"/>
    <sheet name="V33" sheetId="27" r:id="rId33"/>
    <sheet name="V34" sheetId="34" r:id="rId34"/>
    <sheet name="V35" sheetId="30" r:id="rId35"/>
    <sheet name="V36" sheetId="31" r:id="rId36"/>
    <sheet name="results" sheetId="37" r:id="rId3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60" i="37" l="1"/>
  <c r="AQ61" i="37"/>
  <c r="AO60" i="37"/>
  <c r="AP60" i="37"/>
  <c r="AP61" i="37"/>
  <c r="AO61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AN56" i="37"/>
  <c r="AN50" i="37" s="1"/>
  <c r="AM56" i="37"/>
  <c r="AM50" i="37" s="1"/>
  <c r="AL56" i="37"/>
  <c r="AL50" i="37" s="1"/>
  <c r="AK56" i="37"/>
  <c r="AK50" i="37" s="1"/>
  <c r="AJ56" i="37"/>
  <c r="AJ50" i="37" s="1"/>
  <c r="AI56" i="37"/>
  <c r="AI50" i="37" s="1"/>
  <c r="AH56" i="37"/>
  <c r="AH50" i="37" s="1"/>
  <c r="AG56" i="37"/>
  <c r="AG50" i="37" s="1"/>
  <c r="AF56" i="37"/>
  <c r="AF50" i="37" s="1"/>
  <c r="AE56" i="37"/>
  <c r="AE50" i="37" s="1"/>
  <c r="AD56" i="37"/>
  <c r="AD50" i="37" s="1"/>
  <c r="AC56" i="37"/>
  <c r="AC50" i="37" s="1"/>
  <c r="AB56" i="37"/>
  <c r="AB50" i="37" s="1"/>
  <c r="AA56" i="37"/>
  <c r="AA50" i="37" s="1"/>
  <c r="Z56" i="37"/>
  <c r="Z50" i="37" s="1"/>
  <c r="Y56" i="37"/>
  <c r="Y50" i="37" s="1"/>
  <c r="X56" i="37"/>
  <c r="X50" i="37" s="1"/>
  <c r="W56" i="37"/>
  <c r="W50" i="37" s="1"/>
  <c r="V56" i="37"/>
  <c r="V50" i="37" s="1"/>
  <c r="U56" i="37"/>
  <c r="U50" i="37" s="1"/>
  <c r="T56" i="37"/>
  <c r="T50" i="37" s="1"/>
  <c r="S56" i="37"/>
  <c r="S50" i="37" s="1"/>
  <c r="R56" i="37"/>
  <c r="R50" i="37" s="1"/>
  <c r="Q56" i="37"/>
  <c r="Q50" i="37" s="1"/>
  <c r="P56" i="37"/>
  <c r="P50" i="37" s="1"/>
  <c r="O56" i="37"/>
  <c r="O50" i="37" s="1"/>
  <c r="N56" i="37"/>
  <c r="N50" i="37" s="1"/>
  <c r="M56" i="37"/>
  <c r="M50" i="37" s="1"/>
  <c r="L56" i="37"/>
  <c r="L50" i="37" s="1"/>
  <c r="K56" i="37"/>
  <c r="K50" i="37" s="1"/>
  <c r="J56" i="37"/>
  <c r="J50" i="37" s="1"/>
  <c r="I56" i="37"/>
  <c r="I50" i="37" s="1"/>
  <c r="H56" i="37"/>
  <c r="H50" i="37" s="1"/>
  <c r="G56" i="37"/>
  <c r="G50" i="37" s="1"/>
  <c r="F56" i="37"/>
  <c r="F50" i="37" s="1"/>
  <c r="E56" i="37"/>
  <c r="E50" i="37" s="1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AN49" i="37"/>
  <c r="AM49" i="37"/>
  <c r="AL49" i="37"/>
  <c r="AK49" i="37"/>
  <c r="AJ49" i="37"/>
  <c r="AI49" i="37"/>
  <c r="V49" i="37"/>
  <c r="U49" i="37"/>
  <c r="T49" i="37"/>
  <c r="S49" i="37"/>
  <c r="R49" i="37"/>
  <c r="Q49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AN26" i="37"/>
  <c r="AN83" i="37" s="1"/>
  <c r="AM26" i="37"/>
  <c r="AM83" i="37" s="1"/>
  <c r="AL26" i="37"/>
  <c r="AL83" i="37" s="1"/>
  <c r="AK26" i="37"/>
  <c r="AK83" i="37" s="1"/>
  <c r="AJ26" i="37"/>
  <c r="AJ83" i="37" s="1"/>
  <c r="AI26" i="37"/>
  <c r="AI83" i="37" s="1"/>
  <c r="AH26" i="37"/>
  <c r="AH83" i="37" s="1"/>
  <c r="AG26" i="37"/>
  <c r="AG83" i="37" s="1"/>
  <c r="AF26" i="37"/>
  <c r="AF83" i="37" s="1"/>
  <c r="AE26" i="37"/>
  <c r="AE83" i="37" s="1"/>
  <c r="AD26" i="37"/>
  <c r="AD83" i="37" s="1"/>
  <c r="AC26" i="37"/>
  <c r="AC83" i="37" s="1"/>
  <c r="AB26" i="37"/>
  <c r="AB83" i="37" s="1"/>
  <c r="AA26" i="37"/>
  <c r="AA83" i="37" s="1"/>
  <c r="Z26" i="37"/>
  <c r="Z83" i="37" s="1"/>
  <c r="Y26" i="37"/>
  <c r="Y83" i="37" s="1"/>
  <c r="X26" i="37"/>
  <c r="X83" i="37" s="1"/>
  <c r="W26" i="37"/>
  <c r="W83" i="37" s="1"/>
  <c r="V26" i="37"/>
  <c r="V83" i="37" s="1"/>
  <c r="U26" i="37"/>
  <c r="U83" i="37" s="1"/>
  <c r="T26" i="37"/>
  <c r="T83" i="37" s="1"/>
  <c r="S26" i="37"/>
  <c r="S83" i="37" s="1"/>
  <c r="R26" i="37"/>
  <c r="R83" i="37" s="1"/>
  <c r="Q26" i="37"/>
  <c r="Q83" i="37" s="1"/>
  <c r="P26" i="37"/>
  <c r="P83" i="37" s="1"/>
  <c r="O26" i="37"/>
  <c r="O83" i="37" s="1"/>
  <c r="N26" i="37"/>
  <c r="N83" i="37" s="1"/>
  <c r="M26" i="37"/>
  <c r="M83" i="37" s="1"/>
  <c r="L26" i="37"/>
  <c r="L83" i="37" s="1"/>
  <c r="K26" i="37"/>
  <c r="K83" i="37" s="1"/>
  <c r="J26" i="37"/>
  <c r="J83" i="37" s="1"/>
  <c r="I26" i="37"/>
  <c r="I83" i="37" s="1"/>
  <c r="H26" i="37"/>
  <c r="H83" i="37" s="1"/>
  <c r="G26" i="37"/>
  <c r="G83" i="37" s="1"/>
  <c r="F26" i="37"/>
  <c r="F83" i="37" s="1"/>
  <c r="E26" i="37"/>
  <c r="E83" i="37" s="1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N77" i="31"/>
  <c r="N76" i="31"/>
  <c r="N75" i="31"/>
  <c r="N74" i="31"/>
  <c r="N73" i="31"/>
  <c r="N72" i="31"/>
  <c r="N71" i="31"/>
  <c r="N69" i="31"/>
  <c r="N68" i="31"/>
  <c r="N67" i="31"/>
  <c r="N66" i="31"/>
  <c r="N65" i="31"/>
  <c r="N64" i="31"/>
  <c r="N63" i="31"/>
  <c r="N62" i="31"/>
  <c r="N60" i="31"/>
  <c r="N59" i="31"/>
  <c r="N58" i="31"/>
  <c r="N57" i="31"/>
  <c r="N56" i="31"/>
  <c r="N54" i="31"/>
  <c r="N53" i="31"/>
  <c r="N52" i="31"/>
  <c r="N51" i="31"/>
  <c r="N49" i="31"/>
  <c r="N48" i="31"/>
  <c r="N47" i="31"/>
  <c r="N46" i="31"/>
  <c r="N45" i="31"/>
  <c r="N42" i="31"/>
  <c r="O40" i="31"/>
  <c r="N40" i="31"/>
  <c r="M40" i="31"/>
  <c r="O39" i="31"/>
  <c r="N39" i="31"/>
  <c r="M39" i="31"/>
  <c r="N38" i="31"/>
  <c r="M38" i="31"/>
  <c r="N37" i="31"/>
  <c r="N35" i="31"/>
  <c r="M34" i="31"/>
  <c r="N31" i="31"/>
  <c r="N30" i="31"/>
  <c r="N29" i="31"/>
  <c r="N28" i="31"/>
  <c r="N27" i="31"/>
  <c r="N26" i="31"/>
  <c r="N24" i="31"/>
  <c r="N23" i="31"/>
  <c r="N22" i="31"/>
  <c r="N21" i="31"/>
  <c r="N20" i="31"/>
  <c r="N19" i="31"/>
  <c r="N18" i="31"/>
  <c r="N17" i="31"/>
  <c r="N16" i="31"/>
  <c r="N14" i="31"/>
  <c r="N13" i="31"/>
  <c r="N12" i="31"/>
  <c r="N11" i="31"/>
  <c r="N10" i="31"/>
  <c r="N9" i="31"/>
  <c r="N8" i="31"/>
  <c r="N7" i="31"/>
  <c r="N6" i="31"/>
  <c r="N5" i="31"/>
  <c r="N4" i="31"/>
  <c r="N3" i="31"/>
  <c r="N2" i="31"/>
  <c r="M1" i="31"/>
  <c r="N77" i="30"/>
  <c r="N76" i="30"/>
  <c r="N75" i="30"/>
  <c r="N74" i="30"/>
  <c r="N73" i="30"/>
  <c r="N72" i="30"/>
  <c r="N71" i="30"/>
  <c r="N69" i="30"/>
  <c r="N68" i="30"/>
  <c r="N67" i="30"/>
  <c r="N66" i="30"/>
  <c r="N65" i="30"/>
  <c r="N64" i="30"/>
  <c r="N63" i="30"/>
  <c r="N62" i="30"/>
  <c r="N60" i="30"/>
  <c r="N59" i="30"/>
  <c r="N58" i="30"/>
  <c r="N57" i="30"/>
  <c r="N56" i="30"/>
  <c r="N54" i="30"/>
  <c r="N53" i="30"/>
  <c r="N52" i="30"/>
  <c r="N51" i="30"/>
  <c r="N49" i="30"/>
  <c r="N48" i="30"/>
  <c r="N47" i="30"/>
  <c r="N46" i="30"/>
  <c r="N45" i="30"/>
  <c r="N42" i="30"/>
  <c r="O40" i="30"/>
  <c r="N40" i="30"/>
  <c r="M40" i="30"/>
  <c r="O39" i="30"/>
  <c r="N39" i="30"/>
  <c r="M39" i="30"/>
  <c r="N38" i="30"/>
  <c r="M38" i="30"/>
  <c r="N37" i="30"/>
  <c r="N35" i="30"/>
  <c r="M34" i="30"/>
  <c r="N31" i="30"/>
  <c r="N30" i="30"/>
  <c r="N29" i="30"/>
  <c r="N28" i="30"/>
  <c r="N27" i="30"/>
  <c r="N26" i="30"/>
  <c r="N24" i="30"/>
  <c r="N23" i="30"/>
  <c r="N22" i="30"/>
  <c r="N21" i="30"/>
  <c r="N20" i="30"/>
  <c r="N19" i="30"/>
  <c r="N18" i="30"/>
  <c r="N17" i="30"/>
  <c r="N16" i="30"/>
  <c r="N14" i="30"/>
  <c r="N13" i="30"/>
  <c r="N12" i="30"/>
  <c r="N11" i="30"/>
  <c r="N10" i="30"/>
  <c r="N9" i="30"/>
  <c r="N8" i="30"/>
  <c r="N7" i="30"/>
  <c r="N6" i="30"/>
  <c r="N5" i="30"/>
  <c r="N4" i="30"/>
  <c r="N3" i="30"/>
  <c r="N2" i="30"/>
  <c r="M1" i="30"/>
  <c r="N77" i="34"/>
  <c r="N76" i="34"/>
  <c r="N75" i="34"/>
  <c r="N74" i="34"/>
  <c r="N73" i="34"/>
  <c r="N72" i="34"/>
  <c r="N71" i="34"/>
  <c r="N69" i="34"/>
  <c r="N68" i="34"/>
  <c r="N67" i="34"/>
  <c r="N66" i="34"/>
  <c r="N65" i="34"/>
  <c r="N64" i="34"/>
  <c r="N63" i="34"/>
  <c r="N62" i="34"/>
  <c r="N60" i="34"/>
  <c r="N59" i="34"/>
  <c r="N58" i="34"/>
  <c r="N57" i="34"/>
  <c r="N56" i="34"/>
  <c r="N54" i="34"/>
  <c r="N53" i="34"/>
  <c r="N52" i="34"/>
  <c r="N51" i="34"/>
  <c r="N49" i="34"/>
  <c r="N48" i="34"/>
  <c r="N47" i="34"/>
  <c r="N46" i="34"/>
  <c r="N45" i="34"/>
  <c r="N42" i="34"/>
  <c r="O40" i="34"/>
  <c r="N40" i="34"/>
  <c r="M40" i="34"/>
  <c r="O39" i="34"/>
  <c r="N39" i="34"/>
  <c r="M39" i="34"/>
  <c r="N38" i="34"/>
  <c r="M38" i="34"/>
  <c r="N37" i="34"/>
  <c r="N35" i="34"/>
  <c r="M34" i="34"/>
  <c r="N31" i="34"/>
  <c r="N30" i="34"/>
  <c r="N29" i="34"/>
  <c r="N28" i="34"/>
  <c r="N27" i="34"/>
  <c r="N26" i="34"/>
  <c r="N24" i="34"/>
  <c r="N23" i="34"/>
  <c r="N22" i="34"/>
  <c r="N21" i="34"/>
  <c r="N20" i="34"/>
  <c r="N19" i="34"/>
  <c r="N18" i="34"/>
  <c r="N17" i="34"/>
  <c r="N16" i="34"/>
  <c r="N14" i="34"/>
  <c r="N13" i="34"/>
  <c r="N12" i="34"/>
  <c r="N11" i="34"/>
  <c r="N10" i="34"/>
  <c r="N9" i="34"/>
  <c r="N8" i="34"/>
  <c r="N7" i="34"/>
  <c r="N6" i="34"/>
  <c r="N5" i="34"/>
  <c r="N4" i="34"/>
  <c r="N3" i="34"/>
  <c r="N2" i="34"/>
  <c r="M1" i="34"/>
  <c r="N77" i="27"/>
  <c r="N76" i="27"/>
  <c r="N75" i="27"/>
  <c r="N74" i="27"/>
  <c r="N73" i="27"/>
  <c r="N72" i="27"/>
  <c r="N71" i="27"/>
  <c r="N69" i="27"/>
  <c r="N68" i="27"/>
  <c r="N67" i="27"/>
  <c r="N66" i="27"/>
  <c r="N65" i="27"/>
  <c r="N64" i="27"/>
  <c r="N63" i="27"/>
  <c r="N62" i="27"/>
  <c r="N60" i="27"/>
  <c r="N59" i="27"/>
  <c r="N58" i="27"/>
  <c r="N57" i="27"/>
  <c r="N56" i="27"/>
  <c r="N54" i="27"/>
  <c r="N53" i="27"/>
  <c r="N52" i="27"/>
  <c r="N51" i="27"/>
  <c r="N49" i="27"/>
  <c r="N48" i="27"/>
  <c r="N47" i="27"/>
  <c r="N46" i="27"/>
  <c r="N45" i="27"/>
  <c r="N42" i="27"/>
  <c r="O40" i="27"/>
  <c r="N40" i="27"/>
  <c r="M40" i="27"/>
  <c r="O39" i="27"/>
  <c r="N39" i="27"/>
  <c r="M39" i="27"/>
  <c r="N38" i="27"/>
  <c r="M38" i="27"/>
  <c r="N37" i="27"/>
  <c r="N35" i="27"/>
  <c r="M34" i="27"/>
  <c r="N31" i="27"/>
  <c r="N30" i="27"/>
  <c r="N29" i="27"/>
  <c r="N28" i="27"/>
  <c r="N27" i="27"/>
  <c r="N26" i="27"/>
  <c r="N24" i="27"/>
  <c r="N23" i="27"/>
  <c r="N22" i="27"/>
  <c r="N21" i="27"/>
  <c r="N20" i="27"/>
  <c r="N19" i="27"/>
  <c r="N18" i="27"/>
  <c r="N17" i="27"/>
  <c r="N16" i="27"/>
  <c r="N14" i="27"/>
  <c r="N13" i="27"/>
  <c r="N12" i="27"/>
  <c r="N11" i="27"/>
  <c r="N10" i="27"/>
  <c r="N9" i="27"/>
  <c r="N8" i="27"/>
  <c r="N7" i="27"/>
  <c r="N6" i="27"/>
  <c r="N5" i="27"/>
  <c r="N4" i="27"/>
  <c r="N3" i="27"/>
  <c r="N2" i="27"/>
  <c r="M1" i="27"/>
  <c r="N77" i="35"/>
  <c r="N76" i="35"/>
  <c r="N75" i="35"/>
  <c r="N74" i="35"/>
  <c r="N73" i="35"/>
  <c r="N72" i="35"/>
  <c r="N71" i="35"/>
  <c r="N69" i="35"/>
  <c r="N68" i="35"/>
  <c r="N67" i="35"/>
  <c r="N66" i="35"/>
  <c r="N65" i="35"/>
  <c r="N64" i="35"/>
  <c r="N63" i="35"/>
  <c r="N62" i="35"/>
  <c r="N60" i="35"/>
  <c r="N59" i="35"/>
  <c r="N58" i="35"/>
  <c r="N57" i="35"/>
  <c r="N56" i="35"/>
  <c r="N54" i="35"/>
  <c r="N53" i="35"/>
  <c r="N52" i="35"/>
  <c r="N51" i="35"/>
  <c r="N49" i="35"/>
  <c r="N48" i="35"/>
  <c r="N47" i="35"/>
  <c r="N46" i="35"/>
  <c r="N45" i="35"/>
  <c r="N42" i="35"/>
  <c r="O40" i="35"/>
  <c r="N40" i="35"/>
  <c r="M40" i="35"/>
  <c r="O39" i="35"/>
  <c r="N39" i="35"/>
  <c r="M39" i="35"/>
  <c r="N38" i="35"/>
  <c r="M38" i="35"/>
  <c r="N37" i="35"/>
  <c r="N35" i="35"/>
  <c r="M34" i="35"/>
  <c r="N31" i="35"/>
  <c r="N30" i="35"/>
  <c r="N29" i="35"/>
  <c r="N28" i="35"/>
  <c r="N27" i="35"/>
  <c r="N26" i="35"/>
  <c r="N24" i="35"/>
  <c r="N23" i="35"/>
  <c r="N22" i="35"/>
  <c r="N21" i="35"/>
  <c r="N20" i="35"/>
  <c r="N19" i="35"/>
  <c r="N18" i="35"/>
  <c r="N17" i="35"/>
  <c r="N16" i="35"/>
  <c r="N14" i="35"/>
  <c r="N13" i="35"/>
  <c r="N12" i="35"/>
  <c r="N11" i="35"/>
  <c r="N10" i="35"/>
  <c r="N9" i="35"/>
  <c r="N8" i="35"/>
  <c r="N7" i="35"/>
  <c r="N6" i="35"/>
  <c r="N5" i="35"/>
  <c r="N4" i="35"/>
  <c r="N3" i="35"/>
  <c r="N2" i="35"/>
  <c r="M1" i="35"/>
  <c r="N77" i="26"/>
  <c r="N76" i="26"/>
  <c r="N75" i="26"/>
  <c r="N74" i="26"/>
  <c r="N73" i="26"/>
  <c r="N72" i="26"/>
  <c r="N71" i="26"/>
  <c r="N69" i="26"/>
  <c r="N68" i="26"/>
  <c r="N67" i="26"/>
  <c r="N66" i="26"/>
  <c r="N65" i="26"/>
  <c r="N64" i="26"/>
  <c r="N63" i="26"/>
  <c r="N62" i="26"/>
  <c r="N60" i="26"/>
  <c r="N59" i="26"/>
  <c r="N58" i="26"/>
  <c r="N57" i="26"/>
  <c r="N56" i="26"/>
  <c r="N54" i="26"/>
  <c r="N53" i="26"/>
  <c r="N52" i="26"/>
  <c r="N51" i="26"/>
  <c r="N49" i="26"/>
  <c r="N48" i="26"/>
  <c r="N47" i="26"/>
  <c r="N46" i="26"/>
  <c r="N45" i="26"/>
  <c r="N42" i="26"/>
  <c r="O40" i="26"/>
  <c r="N40" i="26"/>
  <c r="M40" i="26"/>
  <c r="O39" i="26"/>
  <c r="N39" i="26"/>
  <c r="M39" i="26"/>
  <c r="N38" i="26"/>
  <c r="M38" i="26"/>
  <c r="N37" i="26"/>
  <c r="N35" i="26"/>
  <c r="M34" i="26"/>
  <c r="N31" i="26"/>
  <c r="N30" i="26"/>
  <c r="N29" i="26"/>
  <c r="N28" i="26"/>
  <c r="N27" i="26"/>
  <c r="N26" i="26"/>
  <c r="N24" i="26"/>
  <c r="N23" i="26"/>
  <c r="N22" i="26"/>
  <c r="N21" i="26"/>
  <c r="N20" i="26"/>
  <c r="N19" i="26"/>
  <c r="N18" i="26"/>
  <c r="N17" i="26"/>
  <c r="N16" i="26"/>
  <c r="N14" i="26"/>
  <c r="N13" i="26"/>
  <c r="N12" i="26"/>
  <c r="N11" i="26"/>
  <c r="N10" i="26"/>
  <c r="N9" i="26"/>
  <c r="N8" i="26"/>
  <c r="N7" i="26"/>
  <c r="N6" i="26"/>
  <c r="N5" i="26"/>
  <c r="N4" i="26"/>
  <c r="N3" i="26"/>
  <c r="N2" i="26"/>
  <c r="M1" i="26"/>
  <c r="N77" i="19"/>
  <c r="N76" i="19"/>
  <c r="N75" i="19"/>
  <c r="N74" i="19"/>
  <c r="N73" i="19"/>
  <c r="N72" i="19"/>
  <c r="N71" i="19"/>
  <c r="N69" i="19"/>
  <c r="N68" i="19"/>
  <c r="N67" i="19"/>
  <c r="N66" i="19"/>
  <c r="N65" i="19"/>
  <c r="N64" i="19"/>
  <c r="N63" i="19"/>
  <c r="N62" i="19"/>
  <c r="N60" i="19"/>
  <c r="N59" i="19"/>
  <c r="N58" i="19"/>
  <c r="N57" i="19"/>
  <c r="N56" i="19"/>
  <c r="N54" i="19"/>
  <c r="N53" i="19"/>
  <c r="N52" i="19"/>
  <c r="N51" i="19"/>
  <c r="N49" i="19"/>
  <c r="N48" i="19"/>
  <c r="N47" i="19"/>
  <c r="N46" i="19"/>
  <c r="N45" i="19"/>
  <c r="N42" i="19"/>
  <c r="O40" i="19"/>
  <c r="N40" i="19"/>
  <c r="M40" i="19"/>
  <c r="O39" i="19"/>
  <c r="N39" i="19"/>
  <c r="M39" i="19"/>
  <c r="N38" i="19"/>
  <c r="M38" i="19"/>
  <c r="N37" i="19"/>
  <c r="N35" i="19"/>
  <c r="M34" i="19"/>
  <c r="N31" i="19"/>
  <c r="N30" i="19"/>
  <c r="N29" i="19"/>
  <c r="N28" i="19"/>
  <c r="N27" i="19"/>
  <c r="N26" i="19"/>
  <c r="N24" i="19"/>
  <c r="N23" i="19"/>
  <c r="N22" i="19"/>
  <c r="N21" i="19"/>
  <c r="N20" i="19"/>
  <c r="N19" i="19"/>
  <c r="N18" i="19"/>
  <c r="N17" i="19"/>
  <c r="N16" i="19"/>
  <c r="N14" i="19"/>
  <c r="N13" i="19"/>
  <c r="N12" i="19"/>
  <c r="N11" i="19"/>
  <c r="N10" i="19"/>
  <c r="N9" i="19"/>
  <c r="N8" i="19"/>
  <c r="N7" i="19"/>
  <c r="N6" i="19"/>
  <c r="N5" i="19"/>
  <c r="N4" i="19"/>
  <c r="N3" i="19"/>
  <c r="N2" i="19"/>
  <c r="M1" i="19"/>
  <c r="N77" i="18"/>
  <c r="N76" i="18"/>
  <c r="N75" i="18"/>
  <c r="N74" i="18"/>
  <c r="N73" i="18"/>
  <c r="N72" i="18"/>
  <c r="N71" i="18"/>
  <c r="N69" i="18"/>
  <c r="N68" i="18"/>
  <c r="N67" i="18"/>
  <c r="N66" i="18"/>
  <c r="N65" i="18"/>
  <c r="N64" i="18"/>
  <c r="N63" i="18"/>
  <c r="N62" i="18"/>
  <c r="N60" i="18"/>
  <c r="N59" i="18"/>
  <c r="N58" i="18"/>
  <c r="N57" i="18"/>
  <c r="N56" i="18"/>
  <c r="N54" i="18"/>
  <c r="N53" i="18"/>
  <c r="N52" i="18"/>
  <c r="N51" i="18"/>
  <c r="N49" i="18"/>
  <c r="N48" i="18"/>
  <c r="N47" i="18"/>
  <c r="N46" i="18"/>
  <c r="N45" i="18"/>
  <c r="N42" i="18"/>
  <c r="O40" i="18"/>
  <c r="N40" i="18"/>
  <c r="M40" i="18"/>
  <c r="O39" i="18"/>
  <c r="N39" i="18"/>
  <c r="M39" i="18"/>
  <c r="N38" i="18"/>
  <c r="M38" i="18"/>
  <c r="N37" i="18"/>
  <c r="N35" i="18"/>
  <c r="M34" i="18"/>
  <c r="N31" i="18"/>
  <c r="N30" i="18"/>
  <c r="N29" i="18"/>
  <c r="N28" i="18"/>
  <c r="N27" i="18"/>
  <c r="N26" i="18"/>
  <c r="N24" i="18"/>
  <c r="N23" i="18"/>
  <c r="N22" i="18"/>
  <c r="N21" i="18"/>
  <c r="N20" i="18"/>
  <c r="N19" i="18"/>
  <c r="N18" i="18"/>
  <c r="N17" i="18"/>
  <c r="N16" i="18"/>
  <c r="N14" i="18"/>
  <c r="N13" i="18"/>
  <c r="N12" i="18"/>
  <c r="N11" i="18"/>
  <c r="N10" i="18"/>
  <c r="N9" i="18"/>
  <c r="N8" i="18"/>
  <c r="N7" i="18"/>
  <c r="N6" i="18"/>
  <c r="N5" i="18"/>
  <c r="N4" i="18"/>
  <c r="N3" i="18"/>
  <c r="N2" i="18"/>
  <c r="M1" i="18"/>
  <c r="N77" i="22"/>
  <c r="N76" i="22"/>
  <c r="N75" i="22"/>
  <c r="N74" i="22"/>
  <c r="N73" i="22"/>
  <c r="N72" i="22"/>
  <c r="N71" i="22"/>
  <c r="N69" i="22"/>
  <c r="N68" i="22"/>
  <c r="N67" i="22"/>
  <c r="N66" i="22"/>
  <c r="N65" i="22"/>
  <c r="N64" i="22"/>
  <c r="N63" i="22"/>
  <c r="N62" i="22"/>
  <c r="N60" i="22"/>
  <c r="N59" i="22"/>
  <c r="N58" i="22"/>
  <c r="N57" i="22"/>
  <c r="N56" i="22"/>
  <c r="N54" i="22"/>
  <c r="N53" i="22"/>
  <c r="N52" i="22"/>
  <c r="N51" i="22"/>
  <c r="N49" i="22"/>
  <c r="N48" i="22"/>
  <c r="N47" i="22"/>
  <c r="N46" i="22"/>
  <c r="N45" i="22"/>
  <c r="N42" i="22"/>
  <c r="O40" i="22"/>
  <c r="N40" i="22"/>
  <c r="M40" i="22"/>
  <c r="O39" i="22"/>
  <c r="N39" i="22"/>
  <c r="M39" i="22"/>
  <c r="N38" i="22"/>
  <c r="M38" i="22"/>
  <c r="N37" i="22"/>
  <c r="N35" i="22"/>
  <c r="M34" i="22"/>
  <c r="N31" i="22"/>
  <c r="N30" i="22"/>
  <c r="N29" i="22"/>
  <c r="N28" i="22"/>
  <c r="N27" i="22"/>
  <c r="N26" i="22"/>
  <c r="N24" i="22"/>
  <c r="N23" i="22"/>
  <c r="N22" i="22"/>
  <c r="N21" i="22"/>
  <c r="N20" i="22"/>
  <c r="N19" i="22"/>
  <c r="N18" i="22"/>
  <c r="N17" i="22"/>
  <c r="N16" i="22"/>
  <c r="N14" i="22"/>
  <c r="N13" i="22"/>
  <c r="N12" i="22"/>
  <c r="N11" i="22"/>
  <c r="N10" i="22"/>
  <c r="N9" i="22"/>
  <c r="N8" i="22"/>
  <c r="N7" i="22"/>
  <c r="N6" i="22"/>
  <c r="N5" i="22"/>
  <c r="N4" i="22"/>
  <c r="N3" i="22"/>
  <c r="N2" i="22"/>
  <c r="M1" i="22"/>
  <c r="N77" i="15"/>
  <c r="N76" i="15"/>
  <c r="N75" i="15"/>
  <c r="N74" i="15"/>
  <c r="N73" i="15"/>
  <c r="N72" i="15"/>
  <c r="N71" i="15"/>
  <c r="N69" i="15"/>
  <c r="N68" i="15"/>
  <c r="N67" i="15"/>
  <c r="N66" i="15"/>
  <c r="N65" i="15"/>
  <c r="N64" i="15"/>
  <c r="N63" i="15"/>
  <c r="N62" i="15"/>
  <c r="N60" i="15"/>
  <c r="N59" i="15"/>
  <c r="N58" i="15"/>
  <c r="N57" i="15"/>
  <c r="N56" i="15"/>
  <c r="N54" i="15"/>
  <c r="N53" i="15"/>
  <c r="N52" i="15"/>
  <c r="N51" i="15"/>
  <c r="N49" i="15"/>
  <c r="N48" i="15"/>
  <c r="N47" i="15"/>
  <c r="N46" i="15"/>
  <c r="N45" i="15"/>
  <c r="N42" i="15"/>
  <c r="O40" i="15"/>
  <c r="N40" i="15"/>
  <c r="M40" i="15"/>
  <c r="O39" i="15"/>
  <c r="N39" i="15"/>
  <c r="M39" i="15"/>
  <c r="N38" i="15"/>
  <c r="M38" i="15"/>
  <c r="N37" i="15"/>
  <c r="N35" i="15"/>
  <c r="M34" i="15"/>
  <c r="N31" i="15"/>
  <c r="N30" i="15"/>
  <c r="N29" i="15"/>
  <c r="N28" i="15"/>
  <c r="N27" i="15"/>
  <c r="N26" i="15"/>
  <c r="N24" i="15"/>
  <c r="N23" i="15"/>
  <c r="N22" i="15"/>
  <c r="N21" i="15"/>
  <c r="N20" i="15"/>
  <c r="N19" i="15"/>
  <c r="N18" i="15"/>
  <c r="N17" i="15"/>
  <c r="N16" i="15"/>
  <c r="N14" i="15"/>
  <c r="N13" i="15"/>
  <c r="N12" i="15"/>
  <c r="N11" i="15"/>
  <c r="N10" i="15"/>
  <c r="N9" i="15"/>
  <c r="N8" i="15"/>
  <c r="N7" i="15"/>
  <c r="N6" i="15"/>
  <c r="N5" i="15"/>
  <c r="N4" i="15"/>
  <c r="N3" i="15"/>
  <c r="N2" i="15"/>
  <c r="M1" i="15"/>
  <c r="N77" i="23"/>
  <c r="N76" i="23"/>
  <c r="N75" i="23"/>
  <c r="N74" i="23"/>
  <c r="N73" i="23"/>
  <c r="N72" i="23"/>
  <c r="N71" i="23"/>
  <c r="N69" i="23"/>
  <c r="N68" i="23"/>
  <c r="N67" i="23"/>
  <c r="N66" i="23"/>
  <c r="N65" i="23"/>
  <c r="N64" i="23"/>
  <c r="N63" i="23"/>
  <c r="N62" i="23"/>
  <c r="N60" i="23"/>
  <c r="N59" i="23"/>
  <c r="N58" i="23"/>
  <c r="N57" i="23"/>
  <c r="N56" i="23"/>
  <c r="N54" i="23"/>
  <c r="N53" i="23"/>
  <c r="N52" i="23"/>
  <c r="N51" i="23"/>
  <c r="N49" i="23"/>
  <c r="N48" i="23"/>
  <c r="N47" i="23"/>
  <c r="N46" i="23"/>
  <c r="N45" i="23"/>
  <c r="N42" i="23"/>
  <c r="O40" i="23"/>
  <c r="N40" i="23"/>
  <c r="M40" i="23"/>
  <c r="O39" i="23"/>
  <c r="N39" i="23"/>
  <c r="M39" i="23"/>
  <c r="N38" i="23"/>
  <c r="M38" i="23"/>
  <c r="N37" i="23"/>
  <c r="N35" i="23"/>
  <c r="M34" i="23"/>
  <c r="N31" i="23"/>
  <c r="N30" i="23"/>
  <c r="N29" i="23"/>
  <c r="N28" i="23"/>
  <c r="N27" i="23"/>
  <c r="N26" i="23"/>
  <c r="N24" i="23"/>
  <c r="N23" i="23"/>
  <c r="N22" i="23"/>
  <c r="N21" i="23"/>
  <c r="N20" i="23"/>
  <c r="N19" i="23"/>
  <c r="N18" i="23"/>
  <c r="N17" i="23"/>
  <c r="N16" i="23"/>
  <c r="N14" i="23"/>
  <c r="N13" i="23"/>
  <c r="N12" i="23"/>
  <c r="N11" i="23"/>
  <c r="N10" i="23"/>
  <c r="N9" i="23"/>
  <c r="N8" i="23"/>
  <c r="N7" i="23"/>
  <c r="N6" i="23"/>
  <c r="N5" i="23"/>
  <c r="N4" i="23"/>
  <c r="N3" i="23"/>
  <c r="N2" i="23"/>
  <c r="M1" i="23"/>
  <c r="N77" i="14"/>
  <c r="N76" i="14"/>
  <c r="N75" i="14"/>
  <c r="N74" i="14"/>
  <c r="N73" i="14"/>
  <c r="N72" i="14"/>
  <c r="N71" i="14"/>
  <c r="N69" i="14"/>
  <c r="N68" i="14"/>
  <c r="N67" i="14"/>
  <c r="N66" i="14"/>
  <c r="N65" i="14"/>
  <c r="N64" i="14"/>
  <c r="N63" i="14"/>
  <c r="N62" i="14"/>
  <c r="N60" i="14"/>
  <c r="N59" i="14"/>
  <c r="N58" i="14"/>
  <c r="N57" i="14"/>
  <c r="N56" i="14"/>
  <c r="N54" i="14"/>
  <c r="N53" i="14"/>
  <c r="N52" i="14"/>
  <c r="N51" i="14"/>
  <c r="N49" i="14"/>
  <c r="N48" i="14"/>
  <c r="N47" i="14"/>
  <c r="N46" i="14"/>
  <c r="N45" i="14"/>
  <c r="N42" i="14"/>
  <c r="O40" i="14"/>
  <c r="N40" i="14"/>
  <c r="M40" i="14"/>
  <c r="O39" i="14"/>
  <c r="N39" i="14"/>
  <c r="M39" i="14"/>
  <c r="N38" i="14"/>
  <c r="M38" i="14"/>
  <c r="N37" i="14"/>
  <c r="N35" i="14"/>
  <c r="M34" i="14"/>
  <c r="N31" i="14"/>
  <c r="N30" i="14"/>
  <c r="N29" i="14"/>
  <c r="N28" i="14"/>
  <c r="N27" i="14"/>
  <c r="N26" i="14"/>
  <c r="N24" i="14"/>
  <c r="N23" i="14"/>
  <c r="N22" i="14"/>
  <c r="N21" i="14"/>
  <c r="N20" i="14"/>
  <c r="N19" i="14"/>
  <c r="N18" i="14"/>
  <c r="N17" i="14"/>
  <c r="N16" i="14"/>
  <c r="N14" i="14"/>
  <c r="N13" i="14"/>
  <c r="N12" i="14"/>
  <c r="N11" i="14"/>
  <c r="N10" i="14"/>
  <c r="N9" i="14"/>
  <c r="N8" i="14"/>
  <c r="N7" i="14"/>
  <c r="N6" i="14"/>
  <c r="N5" i="14"/>
  <c r="N4" i="14"/>
  <c r="N3" i="14"/>
  <c r="N2" i="14"/>
  <c r="M1" i="14"/>
  <c r="N77" i="6"/>
  <c r="N76" i="6"/>
  <c r="N75" i="6"/>
  <c r="N74" i="6"/>
  <c r="N73" i="6"/>
  <c r="N72" i="6"/>
  <c r="N71" i="6"/>
  <c r="N69" i="6"/>
  <c r="N68" i="6"/>
  <c r="N67" i="6"/>
  <c r="N66" i="6"/>
  <c r="N65" i="6"/>
  <c r="N64" i="6"/>
  <c r="N63" i="6"/>
  <c r="N62" i="6"/>
  <c r="N60" i="6"/>
  <c r="N59" i="6"/>
  <c r="N58" i="6"/>
  <c r="N57" i="6"/>
  <c r="N56" i="6"/>
  <c r="N54" i="6"/>
  <c r="N53" i="6"/>
  <c r="N52" i="6"/>
  <c r="N51" i="6"/>
  <c r="N49" i="6"/>
  <c r="N48" i="6"/>
  <c r="N47" i="6"/>
  <c r="N46" i="6"/>
  <c r="N45" i="6"/>
  <c r="N42" i="6"/>
  <c r="O40" i="6"/>
  <c r="N40" i="6"/>
  <c r="M40" i="6"/>
  <c r="O39" i="6"/>
  <c r="N39" i="6"/>
  <c r="M39" i="6"/>
  <c r="N38" i="6"/>
  <c r="M38" i="6"/>
  <c r="N37" i="6"/>
  <c r="N35" i="6"/>
  <c r="M34" i="6"/>
  <c r="N31" i="6"/>
  <c r="N30" i="6"/>
  <c r="N29" i="6"/>
  <c r="N28" i="6"/>
  <c r="N27" i="6"/>
  <c r="N26" i="6"/>
  <c r="N24" i="6"/>
  <c r="N23" i="6"/>
  <c r="N22" i="6"/>
  <c r="N21" i="6"/>
  <c r="N20" i="6"/>
  <c r="N19" i="6"/>
  <c r="N18" i="6"/>
  <c r="N17" i="6"/>
  <c r="N16" i="6"/>
  <c r="N14" i="6"/>
  <c r="N13" i="6"/>
  <c r="N12" i="6"/>
  <c r="N11" i="6"/>
  <c r="N10" i="6"/>
  <c r="N9" i="6"/>
  <c r="N8" i="6"/>
  <c r="N7" i="6"/>
  <c r="N6" i="6"/>
  <c r="N5" i="6"/>
  <c r="N4" i="6"/>
  <c r="N3" i="6"/>
  <c r="N2" i="6"/>
  <c r="M1" i="6"/>
  <c r="N77" i="7"/>
  <c r="N76" i="7"/>
  <c r="N75" i="7"/>
  <c r="N74" i="7"/>
  <c r="N73" i="7"/>
  <c r="N72" i="7"/>
  <c r="N71" i="7"/>
  <c r="N69" i="7"/>
  <c r="N68" i="7"/>
  <c r="N67" i="7"/>
  <c r="N66" i="7"/>
  <c r="N65" i="7"/>
  <c r="N64" i="7"/>
  <c r="N63" i="7"/>
  <c r="N62" i="7"/>
  <c r="N60" i="7"/>
  <c r="N59" i="7"/>
  <c r="N58" i="7"/>
  <c r="N57" i="7"/>
  <c r="N56" i="7"/>
  <c r="N54" i="7"/>
  <c r="N53" i="7"/>
  <c r="N52" i="7"/>
  <c r="N51" i="7"/>
  <c r="N49" i="7"/>
  <c r="N48" i="7"/>
  <c r="N47" i="7"/>
  <c r="N46" i="7"/>
  <c r="N45" i="7"/>
  <c r="N42" i="7"/>
  <c r="O40" i="7"/>
  <c r="N40" i="7"/>
  <c r="M40" i="7"/>
  <c r="O39" i="7"/>
  <c r="N39" i="7"/>
  <c r="M39" i="7"/>
  <c r="N38" i="7"/>
  <c r="M38" i="7"/>
  <c r="N37" i="7"/>
  <c r="N35" i="7"/>
  <c r="M34" i="7"/>
  <c r="N31" i="7"/>
  <c r="N30" i="7"/>
  <c r="N29" i="7"/>
  <c r="N28" i="7"/>
  <c r="N27" i="7"/>
  <c r="N26" i="7"/>
  <c r="N24" i="7"/>
  <c r="N23" i="7"/>
  <c r="N22" i="7"/>
  <c r="N21" i="7"/>
  <c r="N20" i="7"/>
  <c r="N19" i="7"/>
  <c r="N18" i="7"/>
  <c r="N17" i="7"/>
  <c r="N16" i="7"/>
  <c r="N14" i="7"/>
  <c r="N13" i="7"/>
  <c r="N12" i="7"/>
  <c r="N11" i="7"/>
  <c r="N10" i="7"/>
  <c r="N9" i="7"/>
  <c r="N8" i="7"/>
  <c r="N7" i="7"/>
  <c r="N6" i="7"/>
  <c r="N5" i="7"/>
  <c r="N4" i="7"/>
  <c r="N3" i="7"/>
  <c r="N2" i="7"/>
  <c r="M1" i="7"/>
  <c r="N77" i="3"/>
  <c r="N76" i="3"/>
  <c r="N75" i="3"/>
  <c r="N74" i="3"/>
  <c r="N73" i="3"/>
  <c r="N72" i="3"/>
  <c r="N71" i="3"/>
  <c r="N69" i="3"/>
  <c r="N68" i="3"/>
  <c r="N67" i="3"/>
  <c r="N66" i="3"/>
  <c r="N65" i="3"/>
  <c r="N64" i="3"/>
  <c r="N63" i="3"/>
  <c r="N62" i="3"/>
  <c r="N60" i="3"/>
  <c r="N59" i="3"/>
  <c r="N58" i="3"/>
  <c r="N57" i="3"/>
  <c r="N56" i="3"/>
  <c r="N54" i="3"/>
  <c r="N53" i="3"/>
  <c r="N52" i="3"/>
  <c r="N51" i="3"/>
  <c r="N49" i="3"/>
  <c r="N48" i="3"/>
  <c r="N47" i="3"/>
  <c r="N46" i="3"/>
  <c r="N45" i="3"/>
  <c r="N42" i="3"/>
  <c r="O40" i="3"/>
  <c r="N40" i="3"/>
  <c r="M40" i="3"/>
  <c r="O39" i="3"/>
  <c r="N39" i="3"/>
  <c r="M39" i="3"/>
  <c r="N38" i="3"/>
  <c r="M38" i="3"/>
  <c r="N37" i="3"/>
  <c r="N35" i="3"/>
  <c r="M34" i="3"/>
  <c r="N31" i="3"/>
  <c r="N30" i="3"/>
  <c r="N29" i="3"/>
  <c r="N28" i="3"/>
  <c r="N27" i="3"/>
  <c r="N26" i="3"/>
  <c r="N24" i="3"/>
  <c r="N23" i="3"/>
  <c r="N22" i="3"/>
  <c r="N21" i="3"/>
  <c r="N20" i="3"/>
  <c r="N19" i="3"/>
  <c r="N18" i="3"/>
  <c r="N17" i="3"/>
  <c r="N16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M1" i="3"/>
  <c r="N77" i="10"/>
  <c r="N76" i="10"/>
  <c r="N75" i="10"/>
  <c r="N74" i="10"/>
  <c r="N73" i="10"/>
  <c r="N72" i="10"/>
  <c r="N71" i="10"/>
  <c r="N69" i="10"/>
  <c r="N68" i="10"/>
  <c r="N67" i="10"/>
  <c r="N66" i="10"/>
  <c r="N65" i="10"/>
  <c r="N64" i="10"/>
  <c r="N63" i="10"/>
  <c r="N62" i="10"/>
  <c r="N60" i="10"/>
  <c r="N59" i="10"/>
  <c r="N58" i="10"/>
  <c r="N57" i="10"/>
  <c r="N56" i="10"/>
  <c r="N54" i="10"/>
  <c r="N53" i="10"/>
  <c r="N52" i="10"/>
  <c r="N51" i="10"/>
  <c r="N49" i="10"/>
  <c r="N48" i="10"/>
  <c r="N47" i="10"/>
  <c r="N46" i="10"/>
  <c r="N45" i="10"/>
  <c r="N42" i="10"/>
  <c r="O40" i="10"/>
  <c r="N40" i="10"/>
  <c r="M40" i="10"/>
  <c r="O39" i="10"/>
  <c r="N39" i="10"/>
  <c r="M39" i="10"/>
  <c r="N38" i="10"/>
  <c r="M38" i="10"/>
  <c r="N37" i="10"/>
  <c r="N35" i="10"/>
  <c r="M34" i="10"/>
  <c r="N31" i="10"/>
  <c r="N30" i="10"/>
  <c r="N29" i="10"/>
  <c r="N28" i="10"/>
  <c r="N27" i="10"/>
  <c r="N26" i="10"/>
  <c r="N24" i="10"/>
  <c r="N23" i="10"/>
  <c r="N22" i="10"/>
  <c r="N21" i="10"/>
  <c r="N20" i="10"/>
  <c r="N19" i="10"/>
  <c r="N18" i="10"/>
  <c r="N17" i="10"/>
  <c r="N16" i="10"/>
  <c r="N14" i="10"/>
  <c r="N13" i="10"/>
  <c r="N12" i="10"/>
  <c r="N11" i="10"/>
  <c r="N10" i="10"/>
  <c r="N9" i="10"/>
  <c r="N8" i="10"/>
  <c r="N7" i="10"/>
  <c r="N6" i="10"/>
  <c r="N5" i="10"/>
  <c r="N4" i="10"/>
  <c r="N3" i="10"/>
  <c r="N2" i="10"/>
  <c r="M1" i="10"/>
  <c r="N77" i="2"/>
  <c r="N76" i="2"/>
  <c r="N75" i="2"/>
  <c r="N74" i="2"/>
  <c r="N73" i="2"/>
  <c r="N72" i="2"/>
  <c r="N71" i="2"/>
  <c r="N69" i="2"/>
  <c r="N68" i="2"/>
  <c r="N67" i="2"/>
  <c r="N66" i="2"/>
  <c r="N65" i="2"/>
  <c r="N64" i="2"/>
  <c r="N63" i="2"/>
  <c r="N62" i="2"/>
  <c r="N60" i="2"/>
  <c r="N59" i="2"/>
  <c r="N58" i="2"/>
  <c r="N57" i="2"/>
  <c r="N56" i="2"/>
  <c r="N54" i="2"/>
  <c r="N53" i="2"/>
  <c r="N52" i="2"/>
  <c r="N51" i="2"/>
  <c r="N49" i="2"/>
  <c r="N48" i="2"/>
  <c r="N47" i="2"/>
  <c r="N46" i="2"/>
  <c r="N45" i="2"/>
  <c r="N42" i="2"/>
  <c r="O40" i="2"/>
  <c r="N40" i="2"/>
  <c r="M40" i="2"/>
  <c r="O39" i="2"/>
  <c r="N39" i="2"/>
  <c r="M39" i="2"/>
  <c r="N38" i="2"/>
  <c r="M38" i="2"/>
  <c r="N37" i="2"/>
  <c r="N35" i="2"/>
  <c r="M34" i="2"/>
  <c r="N31" i="2"/>
  <c r="N30" i="2"/>
  <c r="N29" i="2"/>
  <c r="N28" i="2"/>
  <c r="N27" i="2"/>
  <c r="N26" i="2"/>
  <c r="N24" i="2"/>
  <c r="N23" i="2"/>
  <c r="N22" i="2"/>
  <c r="N21" i="2"/>
  <c r="N20" i="2"/>
  <c r="N19" i="2"/>
  <c r="N18" i="2"/>
  <c r="N17" i="2"/>
  <c r="N16" i="2"/>
  <c r="N14" i="2"/>
  <c r="N13" i="2"/>
  <c r="N12" i="2"/>
  <c r="N11" i="2"/>
  <c r="N10" i="2"/>
  <c r="N9" i="2"/>
  <c r="N8" i="2"/>
  <c r="N7" i="2"/>
  <c r="N6" i="2"/>
  <c r="N5" i="2"/>
  <c r="N4" i="2"/>
  <c r="N3" i="2"/>
  <c r="N2" i="2"/>
  <c r="M1" i="2"/>
  <c r="N77" i="11"/>
  <c r="N76" i="11"/>
  <c r="N75" i="11"/>
  <c r="N74" i="11"/>
  <c r="N73" i="11"/>
  <c r="N72" i="11"/>
  <c r="N71" i="11"/>
  <c r="N69" i="11"/>
  <c r="N68" i="11"/>
  <c r="N67" i="11"/>
  <c r="N66" i="11"/>
  <c r="N65" i="11"/>
  <c r="N64" i="11"/>
  <c r="N63" i="11"/>
  <c r="N62" i="11"/>
  <c r="N60" i="11"/>
  <c r="N59" i="11"/>
  <c r="N58" i="11"/>
  <c r="N57" i="11"/>
  <c r="N56" i="11"/>
  <c r="N54" i="11"/>
  <c r="N53" i="11"/>
  <c r="N52" i="11"/>
  <c r="N51" i="11"/>
  <c r="N49" i="11"/>
  <c r="N48" i="11"/>
  <c r="N47" i="11"/>
  <c r="N46" i="11"/>
  <c r="N45" i="11"/>
  <c r="N42" i="11"/>
  <c r="O40" i="11"/>
  <c r="N40" i="11"/>
  <c r="M40" i="11"/>
  <c r="O39" i="11"/>
  <c r="N39" i="11"/>
  <c r="M39" i="11"/>
  <c r="N38" i="11"/>
  <c r="M38" i="11"/>
  <c r="N37" i="11"/>
  <c r="N35" i="11"/>
  <c r="M34" i="11"/>
  <c r="N31" i="11"/>
  <c r="N30" i="11"/>
  <c r="N29" i="11"/>
  <c r="N28" i="11"/>
  <c r="N27" i="11"/>
  <c r="N26" i="11"/>
  <c r="N24" i="11"/>
  <c r="N23" i="11"/>
  <c r="N22" i="11"/>
  <c r="N21" i="11"/>
  <c r="N20" i="11"/>
  <c r="N19" i="11"/>
  <c r="N18" i="11"/>
  <c r="N17" i="11"/>
  <c r="N16" i="11"/>
  <c r="N14" i="11"/>
  <c r="N13" i="11"/>
  <c r="N12" i="11"/>
  <c r="N11" i="11"/>
  <c r="N10" i="11"/>
  <c r="N9" i="11"/>
  <c r="N8" i="11"/>
  <c r="N7" i="11"/>
  <c r="N6" i="11"/>
  <c r="N5" i="11"/>
  <c r="N4" i="11"/>
  <c r="N3" i="11"/>
  <c r="N2" i="11"/>
  <c r="M1" i="11"/>
  <c r="N77" i="32"/>
  <c r="N76" i="32"/>
  <c r="N75" i="32"/>
  <c r="N74" i="32"/>
  <c r="N73" i="32"/>
  <c r="N72" i="32"/>
  <c r="N71" i="32"/>
  <c r="N69" i="32"/>
  <c r="N68" i="32"/>
  <c r="N67" i="32"/>
  <c r="N66" i="32"/>
  <c r="N65" i="32"/>
  <c r="N64" i="32"/>
  <c r="N63" i="32"/>
  <c r="N62" i="32"/>
  <c r="N60" i="32"/>
  <c r="N59" i="32"/>
  <c r="N58" i="32"/>
  <c r="N57" i="32"/>
  <c r="N56" i="32"/>
  <c r="N54" i="32"/>
  <c r="N53" i="32"/>
  <c r="N52" i="32"/>
  <c r="N51" i="32"/>
  <c r="N49" i="32"/>
  <c r="N48" i="32"/>
  <c r="N47" i="32"/>
  <c r="N46" i="32"/>
  <c r="N45" i="32"/>
  <c r="N42" i="32"/>
  <c r="O40" i="32"/>
  <c r="N40" i="32"/>
  <c r="M40" i="32"/>
  <c r="O39" i="32"/>
  <c r="N39" i="32"/>
  <c r="M39" i="32"/>
  <c r="N38" i="32"/>
  <c r="M38" i="32"/>
  <c r="N37" i="32"/>
  <c r="N35" i="32"/>
  <c r="M34" i="32"/>
  <c r="N31" i="32"/>
  <c r="N30" i="32"/>
  <c r="N29" i="32"/>
  <c r="N28" i="32"/>
  <c r="N27" i="32"/>
  <c r="N26" i="32"/>
  <c r="N24" i="32"/>
  <c r="N23" i="32"/>
  <c r="N22" i="32"/>
  <c r="N21" i="32"/>
  <c r="N20" i="32"/>
  <c r="N19" i="32"/>
  <c r="N18" i="32"/>
  <c r="N17" i="32"/>
  <c r="N16" i="32"/>
  <c r="N14" i="32"/>
  <c r="N13" i="32"/>
  <c r="N12" i="32"/>
  <c r="N11" i="32"/>
  <c r="N10" i="32"/>
  <c r="N9" i="32"/>
  <c r="N8" i="32"/>
  <c r="N7" i="32"/>
  <c r="N6" i="32"/>
  <c r="N5" i="32"/>
  <c r="N4" i="32"/>
  <c r="N3" i="32"/>
  <c r="N2" i="32"/>
  <c r="M1" i="32"/>
  <c r="N77" i="29"/>
  <c r="N76" i="29"/>
  <c r="N75" i="29"/>
  <c r="N74" i="29"/>
  <c r="N73" i="29"/>
  <c r="N72" i="29"/>
  <c r="N71" i="29"/>
  <c r="N69" i="29"/>
  <c r="N68" i="29"/>
  <c r="N67" i="29"/>
  <c r="N66" i="29"/>
  <c r="N65" i="29"/>
  <c r="N64" i="29"/>
  <c r="N63" i="29"/>
  <c r="N62" i="29"/>
  <c r="N60" i="29"/>
  <c r="N59" i="29"/>
  <c r="N58" i="29"/>
  <c r="N57" i="29"/>
  <c r="N56" i="29"/>
  <c r="N54" i="29"/>
  <c r="N53" i="29"/>
  <c r="N52" i="29"/>
  <c r="N51" i="29"/>
  <c r="N49" i="29"/>
  <c r="N48" i="29"/>
  <c r="N47" i="29"/>
  <c r="N46" i="29"/>
  <c r="N45" i="29"/>
  <c r="N42" i="29"/>
  <c r="O40" i="29"/>
  <c r="N40" i="29"/>
  <c r="M40" i="29"/>
  <c r="O39" i="29"/>
  <c r="N39" i="29"/>
  <c r="M39" i="29"/>
  <c r="N38" i="29"/>
  <c r="M38" i="29"/>
  <c r="N37" i="29"/>
  <c r="N35" i="29"/>
  <c r="M34" i="29"/>
  <c r="N31" i="29"/>
  <c r="N30" i="29"/>
  <c r="N29" i="29"/>
  <c r="N28" i="29"/>
  <c r="N27" i="29"/>
  <c r="N26" i="29"/>
  <c r="N24" i="29"/>
  <c r="N23" i="29"/>
  <c r="N22" i="29"/>
  <c r="N21" i="29"/>
  <c r="N20" i="29"/>
  <c r="N19" i="29"/>
  <c r="N18" i="29"/>
  <c r="N17" i="29"/>
  <c r="N16" i="29"/>
  <c r="N14" i="29"/>
  <c r="N13" i="29"/>
  <c r="N12" i="29"/>
  <c r="N11" i="29"/>
  <c r="N10" i="29"/>
  <c r="N9" i="29"/>
  <c r="N8" i="29"/>
  <c r="N7" i="29"/>
  <c r="N6" i="29"/>
  <c r="N5" i="29"/>
  <c r="N4" i="29"/>
  <c r="N3" i="29"/>
  <c r="N2" i="29"/>
  <c r="M1" i="29"/>
  <c r="N77" i="33"/>
  <c r="N76" i="33"/>
  <c r="N75" i="33"/>
  <c r="N74" i="33"/>
  <c r="N73" i="33"/>
  <c r="N72" i="33"/>
  <c r="N71" i="33"/>
  <c r="N69" i="33"/>
  <c r="N68" i="33"/>
  <c r="N67" i="33"/>
  <c r="N66" i="33"/>
  <c r="N65" i="33"/>
  <c r="N64" i="33"/>
  <c r="N63" i="33"/>
  <c r="N62" i="33"/>
  <c r="N60" i="33"/>
  <c r="N59" i="33"/>
  <c r="N58" i="33"/>
  <c r="N57" i="33"/>
  <c r="N56" i="33"/>
  <c r="N54" i="33"/>
  <c r="N53" i="33"/>
  <c r="N52" i="33"/>
  <c r="N51" i="33"/>
  <c r="N49" i="33"/>
  <c r="N48" i="33"/>
  <c r="N47" i="33"/>
  <c r="N46" i="33"/>
  <c r="N45" i="33"/>
  <c r="N42" i="33"/>
  <c r="O40" i="33"/>
  <c r="N40" i="33"/>
  <c r="M40" i="33"/>
  <c r="O39" i="33"/>
  <c r="N39" i="33"/>
  <c r="M39" i="33"/>
  <c r="N38" i="33"/>
  <c r="M38" i="33"/>
  <c r="N37" i="33"/>
  <c r="N35" i="33"/>
  <c r="M34" i="33"/>
  <c r="N31" i="33"/>
  <c r="N30" i="33"/>
  <c r="N29" i="33"/>
  <c r="N28" i="33"/>
  <c r="N27" i="33"/>
  <c r="N26" i="33"/>
  <c r="N24" i="33"/>
  <c r="N23" i="33"/>
  <c r="N22" i="33"/>
  <c r="N21" i="33"/>
  <c r="N20" i="33"/>
  <c r="N19" i="33"/>
  <c r="N18" i="33"/>
  <c r="N17" i="33"/>
  <c r="N16" i="33"/>
  <c r="N14" i="33"/>
  <c r="N13" i="33"/>
  <c r="N12" i="33"/>
  <c r="N11" i="33"/>
  <c r="N10" i="33"/>
  <c r="N9" i="33"/>
  <c r="N8" i="33"/>
  <c r="N7" i="33"/>
  <c r="N6" i="33"/>
  <c r="N5" i="33"/>
  <c r="N4" i="33"/>
  <c r="N3" i="33"/>
  <c r="N2" i="33"/>
  <c r="M1" i="33"/>
  <c r="N77" i="28"/>
  <c r="N76" i="28"/>
  <c r="N75" i="28"/>
  <c r="N74" i="28"/>
  <c r="N73" i="28"/>
  <c r="N72" i="28"/>
  <c r="N71" i="28"/>
  <c r="N69" i="28"/>
  <c r="N68" i="28"/>
  <c r="N67" i="28"/>
  <c r="N66" i="28"/>
  <c r="N65" i="28"/>
  <c r="N64" i="28"/>
  <c r="N63" i="28"/>
  <c r="N62" i="28"/>
  <c r="N60" i="28"/>
  <c r="N59" i="28"/>
  <c r="N58" i="28"/>
  <c r="N57" i="28"/>
  <c r="N56" i="28"/>
  <c r="N54" i="28"/>
  <c r="N53" i="28"/>
  <c r="N52" i="28"/>
  <c r="N51" i="28"/>
  <c r="N49" i="28"/>
  <c r="N48" i="28"/>
  <c r="N47" i="28"/>
  <c r="N46" i="28"/>
  <c r="N45" i="28"/>
  <c r="N42" i="28"/>
  <c r="O40" i="28"/>
  <c r="N40" i="28"/>
  <c r="M40" i="28"/>
  <c r="O39" i="28"/>
  <c r="N39" i="28"/>
  <c r="M39" i="28"/>
  <c r="N38" i="28"/>
  <c r="M38" i="28"/>
  <c r="N37" i="28"/>
  <c r="N35" i="28"/>
  <c r="M34" i="28"/>
  <c r="N31" i="28"/>
  <c r="N30" i="28"/>
  <c r="N29" i="28"/>
  <c r="N28" i="28"/>
  <c r="N27" i="28"/>
  <c r="N26" i="28"/>
  <c r="N24" i="28"/>
  <c r="N23" i="28"/>
  <c r="N22" i="28"/>
  <c r="N21" i="28"/>
  <c r="N20" i="28"/>
  <c r="N19" i="28"/>
  <c r="N18" i="28"/>
  <c r="N17" i="28"/>
  <c r="N16" i="28"/>
  <c r="N14" i="28"/>
  <c r="N13" i="28"/>
  <c r="N12" i="28"/>
  <c r="N11" i="28"/>
  <c r="N10" i="28"/>
  <c r="N9" i="28"/>
  <c r="N8" i="28"/>
  <c r="N7" i="28"/>
  <c r="N6" i="28"/>
  <c r="N5" i="28"/>
  <c r="N4" i="28"/>
  <c r="N3" i="28"/>
  <c r="N2" i="28"/>
  <c r="M1" i="28"/>
  <c r="N77" i="25"/>
  <c r="N76" i="25"/>
  <c r="N75" i="25"/>
  <c r="N74" i="25"/>
  <c r="N73" i="25"/>
  <c r="N72" i="25"/>
  <c r="N71" i="25"/>
  <c r="N69" i="25"/>
  <c r="N68" i="25"/>
  <c r="N67" i="25"/>
  <c r="N66" i="25"/>
  <c r="N65" i="25"/>
  <c r="N64" i="25"/>
  <c r="N63" i="25"/>
  <c r="N62" i="25"/>
  <c r="N60" i="25"/>
  <c r="N59" i="25"/>
  <c r="N58" i="25"/>
  <c r="N57" i="25"/>
  <c r="N56" i="25"/>
  <c r="N54" i="25"/>
  <c r="N53" i="25"/>
  <c r="N52" i="25"/>
  <c r="N51" i="25"/>
  <c r="N49" i="25"/>
  <c r="N48" i="25"/>
  <c r="N47" i="25"/>
  <c r="N46" i="25"/>
  <c r="N45" i="25"/>
  <c r="N42" i="25"/>
  <c r="O40" i="25"/>
  <c r="N40" i="25"/>
  <c r="M40" i="25"/>
  <c r="O39" i="25"/>
  <c r="N39" i="25"/>
  <c r="M39" i="25"/>
  <c r="N38" i="25"/>
  <c r="M38" i="25"/>
  <c r="N37" i="25"/>
  <c r="N35" i="25"/>
  <c r="M34" i="25"/>
  <c r="N31" i="25"/>
  <c r="N30" i="25"/>
  <c r="N29" i="25"/>
  <c r="N28" i="25"/>
  <c r="N27" i="25"/>
  <c r="N26" i="25"/>
  <c r="N24" i="25"/>
  <c r="N23" i="25"/>
  <c r="N22" i="25"/>
  <c r="N21" i="25"/>
  <c r="N20" i="25"/>
  <c r="N19" i="25"/>
  <c r="N18" i="25"/>
  <c r="N17" i="25"/>
  <c r="N16" i="25"/>
  <c r="N14" i="25"/>
  <c r="N13" i="25"/>
  <c r="N12" i="25"/>
  <c r="N11" i="25"/>
  <c r="N10" i="25"/>
  <c r="N9" i="25"/>
  <c r="N8" i="25"/>
  <c r="N7" i="25"/>
  <c r="N6" i="25"/>
  <c r="N5" i="25"/>
  <c r="N4" i="25"/>
  <c r="N3" i="25"/>
  <c r="N2" i="25"/>
  <c r="M1" i="25"/>
  <c r="N77" i="20"/>
  <c r="N76" i="20"/>
  <c r="N75" i="20"/>
  <c r="N74" i="20"/>
  <c r="N73" i="20"/>
  <c r="N72" i="20"/>
  <c r="N71" i="20"/>
  <c r="N69" i="20"/>
  <c r="N68" i="20"/>
  <c r="N67" i="20"/>
  <c r="N66" i="20"/>
  <c r="N65" i="20"/>
  <c r="N64" i="20"/>
  <c r="N63" i="20"/>
  <c r="N62" i="20"/>
  <c r="N60" i="20"/>
  <c r="N59" i="20"/>
  <c r="N58" i="20"/>
  <c r="N57" i="20"/>
  <c r="N56" i="20"/>
  <c r="N54" i="20"/>
  <c r="N53" i="20"/>
  <c r="N52" i="20"/>
  <c r="N51" i="20"/>
  <c r="N49" i="20"/>
  <c r="N48" i="20"/>
  <c r="N47" i="20"/>
  <c r="N46" i="20"/>
  <c r="N45" i="20"/>
  <c r="N42" i="20"/>
  <c r="O40" i="20"/>
  <c r="N40" i="20"/>
  <c r="M40" i="20"/>
  <c r="O39" i="20"/>
  <c r="N39" i="20"/>
  <c r="M39" i="20"/>
  <c r="N38" i="20"/>
  <c r="M38" i="20"/>
  <c r="N37" i="20"/>
  <c r="N35" i="20"/>
  <c r="M34" i="20"/>
  <c r="N31" i="20"/>
  <c r="N30" i="20"/>
  <c r="N29" i="20"/>
  <c r="N28" i="20"/>
  <c r="N27" i="20"/>
  <c r="N26" i="20"/>
  <c r="N24" i="20"/>
  <c r="N23" i="20"/>
  <c r="N22" i="20"/>
  <c r="N21" i="20"/>
  <c r="N20" i="20"/>
  <c r="N19" i="20"/>
  <c r="N18" i="20"/>
  <c r="N17" i="20"/>
  <c r="N16" i="20"/>
  <c r="N14" i="20"/>
  <c r="N13" i="20"/>
  <c r="N12" i="20"/>
  <c r="N11" i="20"/>
  <c r="N10" i="20"/>
  <c r="N9" i="20"/>
  <c r="N8" i="20"/>
  <c r="N7" i="20"/>
  <c r="N6" i="20"/>
  <c r="N5" i="20"/>
  <c r="N4" i="20"/>
  <c r="N3" i="20"/>
  <c r="N2" i="20"/>
  <c r="M1" i="20"/>
  <c r="N77" i="17"/>
  <c r="N76" i="17"/>
  <c r="N75" i="17"/>
  <c r="N74" i="17"/>
  <c r="N73" i="17"/>
  <c r="N72" i="17"/>
  <c r="N71" i="17"/>
  <c r="N69" i="17"/>
  <c r="N68" i="17"/>
  <c r="N67" i="17"/>
  <c r="N66" i="17"/>
  <c r="N65" i="17"/>
  <c r="N64" i="17"/>
  <c r="N63" i="17"/>
  <c r="N62" i="17"/>
  <c r="N60" i="17"/>
  <c r="N59" i="17"/>
  <c r="N58" i="17"/>
  <c r="N57" i="17"/>
  <c r="N56" i="17"/>
  <c r="N54" i="17"/>
  <c r="N53" i="17"/>
  <c r="N52" i="17"/>
  <c r="N51" i="17"/>
  <c r="N49" i="17"/>
  <c r="N48" i="17"/>
  <c r="N47" i="17"/>
  <c r="N46" i="17"/>
  <c r="N45" i="17"/>
  <c r="N42" i="17"/>
  <c r="O40" i="17"/>
  <c r="N40" i="17"/>
  <c r="M40" i="17"/>
  <c r="O39" i="17"/>
  <c r="N39" i="17"/>
  <c r="M39" i="17"/>
  <c r="N38" i="17"/>
  <c r="M38" i="17"/>
  <c r="N37" i="17"/>
  <c r="N35" i="17"/>
  <c r="M34" i="17"/>
  <c r="N31" i="17"/>
  <c r="N30" i="17"/>
  <c r="N29" i="17"/>
  <c r="N28" i="17"/>
  <c r="N27" i="17"/>
  <c r="N26" i="17"/>
  <c r="N24" i="17"/>
  <c r="N23" i="17"/>
  <c r="N22" i="17"/>
  <c r="N21" i="17"/>
  <c r="N20" i="17"/>
  <c r="N19" i="17"/>
  <c r="N18" i="17"/>
  <c r="N17" i="17"/>
  <c r="N16" i="17"/>
  <c r="N14" i="17"/>
  <c r="N13" i="17"/>
  <c r="N12" i="17"/>
  <c r="N11" i="17"/>
  <c r="N10" i="17"/>
  <c r="N9" i="17"/>
  <c r="N8" i="17"/>
  <c r="N7" i="17"/>
  <c r="N6" i="17"/>
  <c r="N5" i="17"/>
  <c r="N4" i="17"/>
  <c r="N3" i="17"/>
  <c r="N2" i="17"/>
  <c r="M1" i="17"/>
  <c r="N77" i="21"/>
  <c r="N76" i="21"/>
  <c r="N75" i="21"/>
  <c r="N74" i="21"/>
  <c r="N73" i="21"/>
  <c r="N72" i="21"/>
  <c r="N71" i="21"/>
  <c r="N69" i="21"/>
  <c r="N68" i="21"/>
  <c r="N67" i="21"/>
  <c r="N66" i="21"/>
  <c r="N65" i="21"/>
  <c r="N64" i="21"/>
  <c r="N63" i="21"/>
  <c r="N62" i="21"/>
  <c r="N60" i="21"/>
  <c r="N59" i="21"/>
  <c r="N58" i="21"/>
  <c r="N57" i="21"/>
  <c r="N56" i="21"/>
  <c r="N54" i="21"/>
  <c r="N53" i="21"/>
  <c r="N52" i="21"/>
  <c r="N51" i="21"/>
  <c r="N49" i="21"/>
  <c r="N48" i="21"/>
  <c r="N47" i="21"/>
  <c r="N46" i="21"/>
  <c r="N45" i="21"/>
  <c r="N42" i="21"/>
  <c r="O40" i="21"/>
  <c r="N40" i="21"/>
  <c r="M40" i="21"/>
  <c r="O39" i="21"/>
  <c r="N39" i="21"/>
  <c r="M39" i="21"/>
  <c r="N38" i="21"/>
  <c r="M38" i="21"/>
  <c r="N37" i="21"/>
  <c r="N35" i="21"/>
  <c r="M34" i="21"/>
  <c r="N31" i="21"/>
  <c r="N30" i="21"/>
  <c r="N29" i="21"/>
  <c r="N28" i="21"/>
  <c r="N27" i="21"/>
  <c r="N26" i="21"/>
  <c r="N24" i="21"/>
  <c r="N23" i="21"/>
  <c r="N22" i="21"/>
  <c r="N21" i="21"/>
  <c r="N20" i="21"/>
  <c r="N19" i="21"/>
  <c r="N18" i="21"/>
  <c r="N17" i="21"/>
  <c r="N16" i="21"/>
  <c r="N14" i="21"/>
  <c r="N13" i="21"/>
  <c r="N12" i="21"/>
  <c r="N11" i="21"/>
  <c r="N10" i="21"/>
  <c r="N9" i="21"/>
  <c r="N8" i="21"/>
  <c r="N7" i="21"/>
  <c r="N6" i="21"/>
  <c r="N5" i="21"/>
  <c r="N4" i="21"/>
  <c r="N3" i="21"/>
  <c r="N2" i="21"/>
  <c r="M1" i="21"/>
  <c r="N77" i="16"/>
  <c r="N76" i="16"/>
  <c r="N75" i="16"/>
  <c r="N74" i="16"/>
  <c r="N73" i="16"/>
  <c r="N72" i="16"/>
  <c r="N71" i="16"/>
  <c r="N69" i="16"/>
  <c r="N68" i="16"/>
  <c r="N67" i="16"/>
  <c r="N66" i="16"/>
  <c r="N65" i="16"/>
  <c r="N64" i="16"/>
  <c r="N63" i="16"/>
  <c r="N62" i="16"/>
  <c r="N60" i="16"/>
  <c r="N59" i="16"/>
  <c r="N58" i="16"/>
  <c r="N57" i="16"/>
  <c r="N56" i="16"/>
  <c r="N54" i="16"/>
  <c r="N53" i="16"/>
  <c r="N52" i="16"/>
  <c r="N51" i="16"/>
  <c r="N49" i="16"/>
  <c r="N48" i="16"/>
  <c r="N47" i="16"/>
  <c r="N46" i="16"/>
  <c r="N45" i="16"/>
  <c r="N42" i="16"/>
  <c r="O40" i="16"/>
  <c r="N40" i="16"/>
  <c r="M40" i="16"/>
  <c r="O39" i="16"/>
  <c r="N39" i="16"/>
  <c r="M39" i="16"/>
  <c r="N38" i="16"/>
  <c r="M38" i="16"/>
  <c r="N37" i="16"/>
  <c r="N35" i="16"/>
  <c r="M34" i="16"/>
  <c r="N31" i="16"/>
  <c r="N30" i="16"/>
  <c r="N29" i="16"/>
  <c r="N28" i="16"/>
  <c r="N27" i="16"/>
  <c r="N26" i="16"/>
  <c r="N24" i="16"/>
  <c r="N23" i="16"/>
  <c r="N22" i="16"/>
  <c r="N21" i="16"/>
  <c r="N20" i="16"/>
  <c r="N19" i="16"/>
  <c r="N18" i="16"/>
  <c r="N17" i="16"/>
  <c r="N16" i="16"/>
  <c r="N14" i="16"/>
  <c r="N13" i="16"/>
  <c r="N12" i="16"/>
  <c r="N11" i="16"/>
  <c r="N10" i="16"/>
  <c r="N9" i="16"/>
  <c r="N8" i="16"/>
  <c r="N7" i="16"/>
  <c r="N6" i="16"/>
  <c r="N5" i="16"/>
  <c r="N4" i="16"/>
  <c r="N3" i="16"/>
  <c r="N2" i="16"/>
  <c r="M1" i="16"/>
  <c r="N77" i="24"/>
  <c r="N76" i="24"/>
  <c r="N75" i="24"/>
  <c r="N74" i="24"/>
  <c r="N73" i="24"/>
  <c r="N72" i="24"/>
  <c r="N71" i="24"/>
  <c r="N69" i="24"/>
  <c r="N68" i="24"/>
  <c r="N67" i="24"/>
  <c r="N66" i="24"/>
  <c r="N65" i="24"/>
  <c r="N64" i="24"/>
  <c r="N63" i="24"/>
  <c r="N62" i="24"/>
  <c r="N60" i="24"/>
  <c r="N59" i="24"/>
  <c r="N58" i="24"/>
  <c r="N57" i="24"/>
  <c r="N56" i="24"/>
  <c r="N54" i="24"/>
  <c r="N53" i="24"/>
  <c r="N52" i="24"/>
  <c r="N51" i="24"/>
  <c r="N49" i="24"/>
  <c r="N48" i="24"/>
  <c r="N47" i="24"/>
  <c r="N46" i="24"/>
  <c r="N45" i="24"/>
  <c r="N42" i="24"/>
  <c r="O40" i="24"/>
  <c r="N40" i="24"/>
  <c r="M40" i="24"/>
  <c r="O39" i="24"/>
  <c r="N39" i="24"/>
  <c r="M39" i="24"/>
  <c r="N38" i="24"/>
  <c r="M38" i="24"/>
  <c r="N37" i="24"/>
  <c r="N35" i="24"/>
  <c r="M34" i="24"/>
  <c r="N31" i="24"/>
  <c r="N30" i="24"/>
  <c r="N29" i="24"/>
  <c r="N28" i="24"/>
  <c r="N27" i="24"/>
  <c r="N26" i="24"/>
  <c r="N24" i="24"/>
  <c r="N23" i="24"/>
  <c r="N22" i="24"/>
  <c r="N21" i="24"/>
  <c r="N20" i="24"/>
  <c r="N19" i="24"/>
  <c r="N18" i="24"/>
  <c r="N17" i="24"/>
  <c r="N16" i="24"/>
  <c r="N14" i="24"/>
  <c r="N13" i="24"/>
  <c r="N12" i="24"/>
  <c r="N11" i="24"/>
  <c r="N10" i="24"/>
  <c r="N9" i="24"/>
  <c r="N8" i="24"/>
  <c r="N7" i="24"/>
  <c r="N6" i="24"/>
  <c r="N5" i="24"/>
  <c r="N4" i="24"/>
  <c r="N3" i="24"/>
  <c r="N2" i="24"/>
  <c r="M1" i="24"/>
  <c r="N77" i="13"/>
  <c r="N76" i="13"/>
  <c r="N75" i="13"/>
  <c r="N74" i="13"/>
  <c r="N73" i="13"/>
  <c r="N72" i="13"/>
  <c r="N71" i="13"/>
  <c r="N69" i="13"/>
  <c r="N68" i="13"/>
  <c r="N67" i="13"/>
  <c r="N66" i="13"/>
  <c r="N65" i="13"/>
  <c r="N64" i="13"/>
  <c r="N63" i="13"/>
  <c r="N62" i="13"/>
  <c r="N60" i="13"/>
  <c r="N59" i="13"/>
  <c r="N58" i="13"/>
  <c r="N57" i="13"/>
  <c r="N56" i="13"/>
  <c r="N54" i="13"/>
  <c r="N53" i="13"/>
  <c r="N52" i="13"/>
  <c r="N51" i="13"/>
  <c r="N49" i="13"/>
  <c r="N48" i="13"/>
  <c r="N47" i="13"/>
  <c r="N46" i="13"/>
  <c r="N45" i="13"/>
  <c r="N42" i="13"/>
  <c r="O40" i="13"/>
  <c r="N40" i="13"/>
  <c r="M40" i="13"/>
  <c r="O39" i="13"/>
  <c r="N39" i="13"/>
  <c r="M39" i="13"/>
  <c r="N38" i="13"/>
  <c r="M38" i="13"/>
  <c r="N37" i="13"/>
  <c r="N35" i="13"/>
  <c r="M34" i="13"/>
  <c r="N31" i="13"/>
  <c r="N30" i="13"/>
  <c r="N29" i="13"/>
  <c r="N28" i="13"/>
  <c r="N27" i="13"/>
  <c r="N26" i="13"/>
  <c r="N24" i="13"/>
  <c r="N23" i="13"/>
  <c r="N22" i="13"/>
  <c r="N21" i="13"/>
  <c r="N20" i="13"/>
  <c r="N19" i="13"/>
  <c r="N18" i="13"/>
  <c r="N17" i="13"/>
  <c r="N16" i="13"/>
  <c r="N14" i="13"/>
  <c r="N13" i="13"/>
  <c r="N12" i="13"/>
  <c r="N11" i="13"/>
  <c r="N10" i="13"/>
  <c r="N9" i="13"/>
  <c r="N8" i="13"/>
  <c r="N7" i="13"/>
  <c r="N6" i="13"/>
  <c r="N5" i="13"/>
  <c r="N4" i="13"/>
  <c r="N3" i="13"/>
  <c r="N2" i="13"/>
  <c r="M1" i="13"/>
  <c r="N77" i="5"/>
  <c r="N76" i="5"/>
  <c r="N75" i="5"/>
  <c r="N74" i="5"/>
  <c r="N73" i="5"/>
  <c r="N72" i="5"/>
  <c r="N71" i="5"/>
  <c r="N69" i="5"/>
  <c r="N68" i="5"/>
  <c r="N67" i="5"/>
  <c r="N66" i="5"/>
  <c r="N65" i="5"/>
  <c r="N64" i="5"/>
  <c r="N63" i="5"/>
  <c r="N62" i="5"/>
  <c r="N60" i="5"/>
  <c r="N59" i="5"/>
  <c r="N58" i="5"/>
  <c r="N57" i="5"/>
  <c r="N56" i="5"/>
  <c r="N54" i="5"/>
  <c r="N53" i="5"/>
  <c r="N52" i="5"/>
  <c r="N51" i="5"/>
  <c r="N49" i="5"/>
  <c r="N48" i="5"/>
  <c r="N47" i="5"/>
  <c r="N46" i="5"/>
  <c r="N45" i="5"/>
  <c r="N42" i="5"/>
  <c r="O40" i="5"/>
  <c r="N40" i="5"/>
  <c r="M40" i="5"/>
  <c r="O39" i="5"/>
  <c r="N39" i="5"/>
  <c r="M39" i="5"/>
  <c r="N38" i="5"/>
  <c r="M38" i="5"/>
  <c r="N37" i="5"/>
  <c r="N35" i="5"/>
  <c r="M34" i="5"/>
  <c r="N31" i="5"/>
  <c r="N30" i="5"/>
  <c r="N29" i="5"/>
  <c r="N28" i="5"/>
  <c r="N27" i="5"/>
  <c r="N26" i="5"/>
  <c r="N24" i="5"/>
  <c r="N23" i="5"/>
  <c r="N22" i="5"/>
  <c r="N21" i="5"/>
  <c r="N20" i="5"/>
  <c r="N19" i="5"/>
  <c r="N18" i="5"/>
  <c r="N17" i="5"/>
  <c r="N16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M1" i="5"/>
  <c r="N77" i="8"/>
  <c r="N76" i="8"/>
  <c r="N75" i="8"/>
  <c r="N74" i="8"/>
  <c r="N73" i="8"/>
  <c r="N72" i="8"/>
  <c r="N71" i="8"/>
  <c r="N69" i="8"/>
  <c r="N68" i="8"/>
  <c r="N67" i="8"/>
  <c r="N66" i="8"/>
  <c r="N65" i="8"/>
  <c r="N64" i="8"/>
  <c r="N63" i="8"/>
  <c r="N62" i="8"/>
  <c r="N60" i="8"/>
  <c r="N59" i="8"/>
  <c r="N58" i="8"/>
  <c r="N57" i="8"/>
  <c r="N56" i="8"/>
  <c r="N54" i="8"/>
  <c r="N53" i="8"/>
  <c r="N52" i="8"/>
  <c r="N51" i="8"/>
  <c r="N49" i="8"/>
  <c r="N48" i="8"/>
  <c r="N47" i="8"/>
  <c r="N46" i="8"/>
  <c r="N45" i="8"/>
  <c r="N42" i="8"/>
  <c r="O40" i="8"/>
  <c r="N40" i="8"/>
  <c r="M40" i="8"/>
  <c r="O39" i="8"/>
  <c r="N39" i="8"/>
  <c r="M39" i="8"/>
  <c r="N38" i="8"/>
  <c r="M38" i="8"/>
  <c r="N37" i="8"/>
  <c r="N35" i="8"/>
  <c r="M34" i="8"/>
  <c r="N31" i="8"/>
  <c r="N30" i="8"/>
  <c r="N29" i="8"/>
  <c r="N28" i="8"/>
  <c r="N27" i="8"/>
  <c r="N26" i="8"/>
  <c r="N24" i="8"/>
  <c r="N23" i="8"/>
  <c r="N22" i="8"/>
  <c r="N21" i="8"/>
  <c r="N20" i="8"/>
  <c r="N19" i="8"/>
  <c r="N18" i="8"/>
  <c r="N17" i="8"/>
  <c r="N16" i="8"/>
  <c r="N14" i="8"/>
  <c r="N13" i="8"/>
  <c r="N12" i="8"/>
  <c r="N11" i="8"/>
  <c r="N10" i="8"/>
  <c r="N9" i="8"/>
  <c r="N8" i="8"/>
  <c r="N7" i="8"/>
  <c r="N6" i="8"/>
  <c r="N5" i="8"/>
  <c r="N4" i="8"/>
  <c r="N3" i="8"/>
  <c r="N2" i="8"/>
  <c r="M1" i="8"/>
  <c r="N77" i="4"/>
  <c r="N76" i="4"/>
  <c r="N75" i="4"/>
  <c r="N74" i="4"/>
  <c r="N73" i="4"/>
  <c r="N72" i="4"/>
  <c r="N71" i="4"/>
  <c r="N69" i="4"/>
  <c r="N68" i="4"/>
  <c r="N67" i="4"/>
  <c r="N66" i="4"/>
  <c r="N65" i="4"/>
  <c r="N64" i="4"/>
  <c r="N63" i="4"/>
  <c r="N62" i="4"/>
  <c r="N60" i="4"/>
  <c r="N59" i="4"/>
  <c r="N58" i="4"/>
  <c r="N57" i="4"/>
  <c r="N56" i="4"/>
  <c r="N54" i="4"/>
  <c r="N53" i="4"/>
  <c r="N52" i="4"/>
  <c r="N51" i="4"/>
  <c r="N49" i="4"/>
  <c r="N48" i="4"/>
  <c r="N47" i="4"/>
  <c r="N46" i="4"/>
  <c r="N45" i="4"/>
  <c r="N42" i="4"/>
  <c r="O40" i="4"/>
  <c r="N40" i="4"/>
  <c r="M40" i="4"/>
  <c r="O39" i="4"/>
  <c r="N39" i="4"/>
  <c r="M39" i="4"/>
  <c r="N38" i="4"/>
  <c r="M38" i="4"/>
  <c r="N37" i="4"/>
  <c r="N35" i="4"/>
  <c r="M34" i="4"/>
  <c r="N31" i="4"/>
  <c r="N30" i="4"/>
  <c r="N29" i="4"/>
  <c r="N28" i="4"/>
  <c r="N27" i="4"/>
  <c r="N26" i="4"/>
  <c r="N24" i="4"/>
  <c r="N23" i="4"/>
  <c r="N22" i="4"/>
  <c r="N21" i="4"/>
  <c r="N20" i="4"/>
  <c r="N19" i="4"/>
  <c r="N18" i="4"/>
  <c r="N17" i="4"/>
  <c r="N16" i="4"/>
  <c r="N14" i="4"/>
  <c r="N13" i="4"/>
  <c r="N12" i="4"/>
  <c r="N11" i="4"/>
  <c r="N10" i="4"/>
  <c r="N9" i="4"/>
  <c r="N8" i="4"/>
  <c r="N7" i="4"/>
  <c r="N6" i="4"/>
  <c r="N5" i="4"/>
  <c r="N4" i="4"/>
  <c r="N3" i="4"/>
  <c r="N2" i="4"/>
  <c r="M1" i="4"/>
  <c r="N77" i="9"/>
  <c r="N76" i="9"/>
  <c r="N75" i="9"/>
  <c r="N74" i="9"/>
  <c r="N73" i="9"/>
  <c r="N72" i="9"/>
  <c r="N71" i="9"/>
  <c r="N69" i="9"/>
  <c r="N68" i="9"/>
  <c r="N67" i="9"/>
  <c r="N66" i="9"/>
  <c r="N65" i="9"/>
  <c r="N64" i="9"/>
  <c r="N63" i="9"/>
  <c r="N62" i="9"/>
  <c r="N60" i="9"/>
  <c r="N59" i="9"/>
  <c r="N58" i="9"/>
  <c r="N57" i="9"/>
  <c r="N56" i="9"/>
  <c r="N54" i="9"/>
  <c r="N53" i="9"/>
  <c r="N52" i="9"/>
  <c r="N51" i="9"/>
  <c r="N49" i="9"/>
  <c r="N48" i="9"/>
  <c r="N47" i="9"/>
  <c r="N46" i="9"/>
  <c r="N45" i="9"/>
  <c r="N42" i="9"/>
  <c r="O40" i="9"/>
  <c r="N40" i="9"/>
  <c r="M40" i="9"/>
  <c r="O39" i="9"/>
  <c r="N39" i="9"/>
  <c r="M39" i="9"/>
  <c r="N38" i="9"/>
  <c r="M38" i="9"/>
  <c r="N37" i="9"/>
  <c r="N35" i="9"/>
  <c r="M34" i="9"/>
  <c r="N31" i="9"/>
  <c r="N30" i="9"/>
  <c r="N29" i="9"/>
  <c r="N28" i="9"/>
  <c r="N27" i="9"/>
  <c r="N26" i="9"/>
  <c r="N24" i="9"/>
  <c r="N23" i="9"/>
  <c r="N22" i="9"/>
  <c r="N21" i="9"/>
  <c r="N20" i="9"/>
  <c r="N19" i="9"/>
  <c r="N18" i="9"/>
  <c r="N17" i="9"/>
  <c r="N16" i="9"/>
  <c r="N14" i="9"/>
  <c r="N13" i="9"/>
  <c r="N12" i="9"/>
  <c r="N11" i="9"/>
  <c r="N10" i="9"/>
  <c r="N9" i="9"/>
  <c r="N8" i="9"/>
  <c r="N7" i="9"/>
  <c r="N6" i="9"/>
  <c r="N5" i="9"/>
  <c r="N4" i="9"/>
  <c r="N3" i="9"/>
  <c r="N2" i="9"/>
  <c r="M1" i="9"/>
  <c r="N77" i="1"/>
  <c r="N76" i="1"/>
  <c r="N75" i="1"/>
  <c r="N74" i="1"/>
  <c r="N73" i="1"/>
  <c r="N72" i="1"/>
  <c r="N71" i="1"/>
  <c r="N69" i="1"/>
  <c r="N68" i="1"/>
  <c r="N67" i="1"/>
  <c r="N66" i="1"/>
  <c r="N65" i="1"/>
  <c r="N64" i="1"/>
  <c r="N63" i="1"/>
  <c r="N62" i="1"/>
  <c r="N60" i="1"/>
  <c r="N59" i="1"/>
  <c r="N58" i="1"/>
  <c r="N57" i="1"/>
  <c r="N56" i="1"/>
  <c r="N54" i="1"/>
  <c r="N53" i="1"/>
  <c r="N52" i="1"/>
  <c r="N51" i="1"/>
  <c r="N49" i="1"/>
  <c r="N48" i="1"/>
  <c r="N47" i="1"/>
  <c r="N46" i="1"/>
  <c r="N45" i="1"/>
  <c r="N42" i="1"/>
  <c r="O40" i="1"/>
  <c r="N40" i="1"/>
  <c r="M40" i="1"/>
  <c r="O39" i="1"/>
  <c r="N39" i="1"/>
  <c r="M39" i="1"/>
  <c r="N38" i="1"/>
  <c r="M38" i="1"/>
  <c r="N37" i="1"/>
  <c r="N35" i="1"/>
  <c r="M34" i="1"/>
  <c r="N31" i="1"/>
  <c r="N30" i="1"/>
  <c r="N29" i="1"/>
  <c r="N28" i="1"/>
  <c r="N27" i="1"/>
  <c r="N26" i="1"/>
  <c r="N24" i="1"/>
  <c r="N23" i="1"/>
  <c r="N22" i="1"/>
  <c r="N21" i="1"/>
  <c r="N20" i="1"/>
  <c r="N19" i="1"/>
  <c r="N18" i="1"/>
  <c r="N17" i="1"/>
  <c r="N16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M1" i="1"/>
  <c r="N77" i="12"/>
  <c r="N76" i="12"/>
  <c r="N75" i="12"/>
  <c r="N74" i="12"/>
  <c r="N73" i="12"/>
  <c r="N72" i="12"/>
  <c r="N71" i="12"/>
  <c r="N69" i="12"/>
  <c r="N68" i="12"/>
  <c r="N67" i="12"/>
  <c r="N66" i="12"/>
  <c r="N65" i="12"/>
  <c r="N64" i="12"/>
  <c r="N63" i="12"/>
  <c r="N62" i="12"/>
  <c r="N60" i="12"/>
  <c r="N59" i="12"/>
  <c r="N58" i="12"/>
  <c r="N57" i="12"/>
  <c r="N56" i="12"/>
  <c r="N54" i="12"/>
  <c r="N53" i="12"/>
  <c r="N52" i="12"/>
  <c r="N51" i="12"/>
  <c r="N49" i="12"/>
  <c r="N48" i="12"/>
  <c r="N47" i="12"/>
  <c r="N46" i="12"/>
  <c r="N45" i="12"/>
  <c r="N42" i="12"/>
  <c r="O40" i="12"/>
  <c r="N40" i="12"/>
  <c r="M40" i="12"/>
  <c r="O39" i="12"/>
  <c r="N39" i="12"/>
  <c r="M39" i="12"/>
  <c r="N38" i="12"/>
  <c r="M38" i="12"/>
  <c r="N37" i="12"/>
  <c r="N35" i="12"/>
  <c r="M34" i="12"/>
  <c r="N31" i="12"/>
  <c r="N30" i="12"/>
  <c r="N29" i="12"/>
  <c r="N28" i="12"/>
  <c r="N27" i="12"/>
  <c r="N26" i="12"/>
  <c r="N24" i="12"/>
  <c r="N23" i="12"/>
  <c r="N22" i="12"/>
  <c r="N21" i="12"/>
  <c r="N20" i="12"/>
  <c r="N19" i="12"/>
  <c r="N18" i="12"/>
  <c r="N17" i="12"/>
  <c r="N16" i="12"/>
  <c r="N14" i="12"/>
  <c r="N13" i="12"/>
  <c r="N12" i="12"/>
  <c r="N11" i="12"/>
  <c r="N10" i="12"/>
  <c r="N9" i="12"/>
  <c r="N8" i="12"/>
  <c r="N7" i="12"/>
  <c r="N6" i="12"/>
  <c r="N5" i="12"/>
  <c r="N4" i="12"/>
  <c r="N3" i="12"/>
  <c r="N2" i="12"/>
  <c r="M1" i="12"/>
  <c r="N35" i="36"/>
  <c r="N27" i="36"/>
  <c r="N28" i="36"/>
  <c r="N29" i="36"/>
  <c r="N30" i="36"/>
  <c r="N31" i="36"/>
  <c r="N26" i="36"/>
  <c r="N24" i="36"/>
  <c r="N23" i="36"/>
  <c r="N22" i="36"/>
  <c r="N21" i="36"/>
  <c r="N20" i="36"/>
  <c r="N17" i="36"/>
  <c r="N18" i="36"/>
  <c r="N19" i="36"/>
  <c r="N16" i="36"/>
  <c r="N13" i="36"/>
  <c r="N12" i="36"/>
  <c r="N11" i="36"/>
  <c r="N10" i="36"/>
  <c r="N9" i="36"/>
  <c r="N8" i="36"/>
  <c r="N7" i="36"/>
  <c r="N6" i="36"/>
  <c r="N5" i="36"/>
  <c r="N72" i="36"/>
  <c r="N71" i="36"/>
  <c r="N49" i="36"/>
  <c r="N48" i="36"/>
  <c r="N47" i="36"/>
  <c r="N46" i="36"/>
  <c r="N45" i="36"/>
  <c r="N42" i="36"/>
  <c r="N75" i="36" l="1"/>
  <c r="N77" i="36"/>
  <c r="N76" i="36"/>
  <c r="N74" i="36"/>
  <c r="N73" i="36"/>
  <c r="N69" i="36"/>
  <c r="N68" i="36"/>
  <c r="N67" i="36"/>
  <c r="N66" i="36"/>
  <c r="N65" i="36"/>
  <c r="N64" i="36"/>
  <c r="N63" i="36"/>
  <c r="N62" i="36"/>
  <c r="N60" i="36"/>
  <c r="N59" i="36"/>
  <c r="N58" i="36"/>
  <c r="N57" i="36"/>
  <c r="N56" i="36"/>
  <c r="N54" i="36"/>
  <c r="N53" i="36"/>
  <c r="N52" i="36"/>
  <c r="N51" i="36"/>
  <c r="N37" i="36"/>
  <c r="O40" i="36"/>
  <c r="N40" i="36"/>
  <c r="M40" i="36"/>
  <c r="O39" i="36"/>
  <c r="N39" i="36"/>
  <c r="M39" i="36"/>
  <c r="N38" i="36"/>
  <c r="M38" i="36"/>
  <c r="M34" i="36"/>
  <c r="M1" i="36"/>
  <c r="N14" i="36"/>
  <c r="N4" i="36"/>
  <c r="N3" i="36"/>
  <c r="N2" i="36"/>
</calcChain>
</file>

<file path=xl/sharedStrings.xml><?xml version="1.0" encoding="utf-8"?>
<sst xmlns="http://schemas.openxmlformats.org/spreadsheetml/2006/main" count="21213" uniqueCount="411">
  <si>
    <t>Dynamic Vehicle Simulation</t>
  </si>
  <si>
    <t>Date:</t>
  </si>
  <si>
    <t>Unversität Bayreuth, Lehrstuhl für Mess- und Regeltechnik</t>
  </si>
  <si>
    <t>1)</t>
  </si>
  <si>
    <t>Vehicle data</t>
  </si>
  <si>
    <t>1.1</t>
  </si>
  <si>
    <t>vehicle-type</t>
  </si>
  <si>
    <t>1.2</t>
  </si>
  <si>
    <t>tire-data:</t>
  </si>
  <si>
    <t>1.3</t>
  </si>
  <si>
    <t>transmission</t>
  </si>
  <si>
    <t>Transmission efficiency:</t>
  </si>
  <si>
    <t>wheel bearings</t>
  </si>
  <si>
    <t>differential gearbox</t>
  </si>
  <si>
    <t>main gearbox</t>
  </si>
  <si>
    <t>total</t>
  </si>
  <si>
    <t>number of stages</t>
  </si>
  <si>
    <t>gear ratio main gearbox</t>
  </si>
  <si>
    <t>gear ratio diff. gearbox</t>
  </si>
  <si>
    <t>total gear ratio:</t>
  </si>
  <si>
    <t>1.4</t>
  </si>
  <si>
    <t>brake</t>
  </si>
  <si>
    <t>max. decelaration</t>
  </si>
  <si>
    <t>[kg*m/s²]</t>
  </si>
  <si>
    <t>max. braking force:</t>
  </si>
  <si>
    <t>max. braking torque:</t>
  </si>
  <si>
    <t>[Nm]</t>
  </si>
  <si>
    <t>1.5</t>
  </si>
  <si>
    <t>electric motor</t>
  </si>
  <si>
    <t xml:space="preserve">continious power </t>
  </si>
  <si>
    <t>kW</t>
  </si>
  <si>
    <t>peak power</t>
  </si>
  <si>
    <t>motor speed at max. contin. Torque</t>
  </si>
  <si>
    <t>1/min</t>
  </si>
  <si>
    <t xml:space="preserve">motor speed at max. peak torque </t>
  </si>
  <si>
    <t xml:space="preserve">motor speed max. </t>
  </si>
  <si>
    <t xml:space="preserve">rated torque </t>
  </si>
  <si>
    <t>Nm</t>
  </si>
  <si>
    <t>peak torque</t>
  </si>
  <si>
    <t>max. efficiency</t>
  </si>
  <si>
    <t>working point at eta max.</t>
  </si>
  <si>
    <t xml:space="preserve">n </t>
  </si>
  <si>
    <t>M</t>
  </si>
  <si>
    <t>efficency base</t>
  </si>
  <si>
    <t>max. possible acceleration:</t>
  </si>
  <si>
    <t>m/s²</t>
  </si>
  <si>
    <t>1.6</t>
  </si>
  <si>
    <t>inverter</t>
  </si>
  <si>
    <t>efficiency</t>
  </si>
  <si>
    <t>drive mode:</t>
  </si>
  <si>
    <t>generation mode:</t>
  </si>
  <si>
    <t>1.7</t>
  </si>
  <si>
    <t>battery</t>
  </si>
  <si>
    <t>capacity</t>
  </si>
  <si>
    <t xml:space="preserve">rated </t>
  </si>
  <si>
    <t>kWh</t>
  </si>
  <si>
    <t>SoC min</t>
  </si>
  <si>
    <t>SoC max</t>
  </si>
  <si>
    <t>available</t>
  </si>
  <si>
    <t>voltage rated</t>
  </si>
  <si>
    <t>V</t>
  </si>
  <si>
    <t>charging/ discharging power</t>
  </si>
  <si>
    <t>contin.</t>
  </si>
  <si>
    <t>peak</t>
  </si>
  <si>
    <t>weight</t>
  </si>
  <si>
    <t>kg</t>
  </si>
  <si>
    <t>costs</t>
  </si>
  <si>
    <t>€</t>
  </si>
  <si>
    <t>expected consumption</t>
  </si>
  <si>
    <t>kWh/km</t>
  </si>
  <si>
    <t>expected distance range</t>
  </si>
  <si>
    <t>km</t>
  </si>
  <si>
    <t>temperature range min.:</t>
  </si>
  <si>
    <t>°C</t>
  </si>
  <si>
    <t>temperature range max.:</t>
  </si>
  <si>
    <t>heat capacity:</t>
  </si>
  <si>
    <t>efficiency battery cycle (charge/ discharge):</t>
  </si>
  <si>
    <t>efficiency of heat up battery:</t>
  </si>
  <si>
    <t>1.8</t>
  </si>
  <si>
    <t>empty</t>
  </si>
  <si>
    <t>driver</t>
  </si>
  <si>
    <t>co-driver</t>
  </si>
  <si>
    <t>tank filling:</t>
  </si>
  <si>
    <t>payload</t>
  </si>
  <si>
    <t>1.9</t>
  </si>
  <si>
    <t>tank</t>
  </si>
  <si>
    <t>fuel type</t>
  </si>
  <si>
    <t>actual values</t>
  </si>
  <si>
    <t>kg/100km</t>
  </si>
  <si>
    <t>Tank pressure</t>
  </si>
  <si>
    <t>bar</t>
  </si>
  <si>
    <t>fuel weight</t>
  </si>
  <si>
    <t>fuel volume</t>
  </si>
  <si>
    <t>l</t>
  </si>
  <si>
    <t>energy content of fuel</t>
  </si>
  <si>
    <t>distance range</t>
  </si>
  <si>
    <t>Tank weight empty</t>
  </si>
  <si>
    <t>Tank weight fully loaded</t>
  </si>
  <si>
    <t>1.10</t>
  </si>
  <si>
    <t>fuel cell</t>
  </si>
  <si>
    <t>FC-drive</t>
  </si>
  <si>
    <t>E-motor nominal power</t>
  </si>
  <si>
    <t>total drive power</t>
  </si>
  <si>
    <t xml:space="preserve">percentage of FC </t>
  </si>
  <si>
    <t>percentage of battery</t>
  </si>
  <si>
    <t>FC nominal electric power</t>
  </si>
  <si>
    <t>Battery nominal electric power</t>
  </si>
  <si>
    <t>FC weight</t>
  </si>
  <si>
    <t>battery weight</t>
  </si>
  <si>
    <t>tank weight (fully loaded)</t>
  </si>
  <si>
    <t>total storage weight</t>
  </si>
  <si>
    <t>1.11</t>
  </si>
  <si>
    <t>gas combustion engine</t>
  </si>
  <si>
    <t>Leistung Dauer in kW</t>
  </si>
  <si>
    <t>Leistung peak in kW</t>
  </si>
  <si>
    <t>Eckdrehzahl Nenn [1/min]</t>
  </si>
  <si>
    <t>Eckdrehzahl peak [1/min]</t>
  </si>
  <si>
    <t>Drehzahl max. 1/min</t>
  </si>
  <si>
    <t>Dreh-moment Nenn Nm</t>
  </si>
  <si>
    <t>Dreh-moment peak Nm</t>
  </si>
  <si>
    <t>Wirkungs-grad max.</t>
  </si>
  <si>
    <t>Arbeitspunkt eta max.</t>
  </si>
  <si>
    <t>n [1/min]</t>
  </si>
  <si>
    <t>M [Nm]</t>
  </si>
  <si>
    <t>Wirkungs-grad Basis</t>
  </si>
  <si>
    <t>1.12</t>
  </si>
  <si>
    <t>accessories</t>
  </si>
  <si>
    <t>rated power</t>
  </si>
  <si>
    <t>air conditioner:</t>
  </si>
  <si>
    <t>instruments:</t>
  </si>
  <si>
    <t>seat-heating:</t>
  </si>
  <si>
    <t>Lighting:</t>
  </si>
  <si>
    <t>servo steering:</t>
  </si>
  <si>
    <t>efficiency battery charger</t>
  </si>
  <si>
    <t>2)</t>
  </si>
  <si>
    <t>Environmental conditions</t>
  </si>
  <si>
    <t>2.1</t>
  </si>
  <si>
    <t>Geographic location</t>
  </si>
  <si>
    <t>country:</t>
  </si>
  <si>
    <t>region:</t>
  </si>
  <si>
    <t>2.2</t>
  </si>
  <si>
    <t>Geographische Höhe</t>
  </si>
  <si>
    <t>altitude above sea level:</t>
  </si>
  <si>
    <t>m</t>
  </si>
  <si>
    <t>air density at  0 m asl and 0°C:</t>
  </si>
  <si>
    <t>kg/m³</t>
  </si>
  <si>
    <t>2.3</t>
  </si>
  <si>
    <t>Season and day-time at cycle start:</t>
  </si>
  <si>
    <t>month:</t>
  </si>
  <si>
    <t>day-time:</t>
  </si>
  <si>
    <t>digital day-time:</t>
  </si>
  <si>
    <t>2.4</t>
  </si>
  <si>
    <t>Temperaturs during drive cycle:</t>
  </si>
  <si>
    <t>starting temperatur T(t=0):</t>
  </si>
  <si>
    <r>
      <t>final temperatur T</t>
    </r>
    <r>
      <rPr>
        <sz val="8"/>
        <color theme="1"/>
        <rFont val="Calibri"/>
        <family val="2"/>
        <scheme val="minor"/>
      </rPr>
      <t>(t=end of cycle)</t>
    </r>
    <r>
      <rPr>
        <sz val="11"/>
        <color theme="1"/>
        <rFont val="Calibri"/>
        <family val="2"/>
        <scheme val="minor"/>
      </rPr>
      <t>:</t>
    </r>
  </si>
  <si>
    <t>2.5</t>
  </si>
  <si>
    <t>road surface</t>
  </si>
  <si>
    <t>3)</t>
  </si>
  <si>
    <t>Drive-cycle-data</t>
  </si>
  <si>
    <t>duration in s</t>
  </si>
  <si>
    <t>distance [km]</t>
  </si>
  <si>
    <t>max. speed [km/h]</t>
  </si>
  <si>
    <t>max. accel. [m/s²]</t>
  </si>
  <si>
    <t>height diff. [m]</t>
  </si>
  <si>
    <t>3.1</t>
  </si>
  <si>
    <t>cycle 1</t>
  </si>
  <si>
    <t>3.2</t>
  </si>
  <si>
    <t>cycle 2</t>
  </si>
  <si>
    <t>3.3</t>
  </si>
  <si>
    <t>cycle 3</t>
  </si>
  <si>
    <t>3.4</t>
  </si>
  <si>
    <t>cycle 4</t>
  </si>
  <si>
    <t>3.5</t>
  </si>
  <si>
    <t>cycle 5</t>
  </si>
  <si>
    <t>3.6</t>
  </si>
  <si>
    <t>cycle 6</t>
  </si>
  <si>
    <t>3.7</t>
  </si>
  <si>
    <t>cycle 7</t>
  </si>
  <si>
    <t>3.8</t>
  </si>
  <si>
    <t>cycle 8</t>
  </si>
  <si>
    <t>3.9</t>
  </si>
  <si>
    <t>cycle 9</t>
  </si>
  <si>
    <t>3.10</t>
  </si>
  <si>
    <t>cycle 10</t>
  </si>
  <si>
    <t>3.11</t>
  </si>
  <si>
    <t>4)</t>
  </si>
  <si>
    <t>Dynamic driving results</t>
  </si>
  <si>
    <t>4.1</t>
  </si>
  <si>
    <t>acting forces</t>
  </si>
  <si>
    <t>max</t>
  </si>
  <si>
    <t>min</t>
  </si>
  <si>
    <t xml:space="preserve"> average</t>
  </si>
  <si>
    <t xml:space="preserve">air resistance </t>
  </si>
  <si>
    <t>rolling resistance</t>
  </si>
  <si>
    <t>gravitation</t>
  </si>
  <si>
    <t>mass inertia</t>
  </si>
  <si>
    <t>total acting forces</t>
  </si>
  <si>
    <t>at wheels:</t>
  </si>
  <si>
    <t>required drive energy:</t>
  </si>
  <si>
    <t>available kinetic energy:</t>
  </si>
  <si>
    <t>Vorzeichenabhängige Mittelwerte der angreifenden Kräfte</t>
  </si>
  <si>
    <t>in Fahrtrichtung nach</t>
  </si>
  <si>
    <t>hinten</t>
  </si>
  <si>
    <t>vorne</t>
  </si>
  <si>
    <t>4.2</t>
  </si>
  <si>
    <t>rated motor torque</t>
  </si>
  <si>
    <t>motor peak torque:</t>
  </si>
  <si>
    <t>max. required motor torque</t>
  </si>
  <si>
    <t>max. required brake torque</t>
  </si>
  <si>
    <t>after transmission:</t>
  </si>
  <si>
    <t>4.3</t>
  </si>
  <si>
    <t>max. negative torque</t>
  </si>
  <si>
    <t>max. braking torque</t>
  </si>
  <si>
    <t>max. braking power</t>
  </si>
  <si>
    <t>braked away energy:</t>
  </si>
  <si>
    <t>4.4</t>
  </si>
  <si>
    <t>electric power</t>
  </si>
  <si>
    <t>generated power</t>
  </si>
  <si>
    <t>req. electric energy input</t>
  </si>
  <si>
    <t>gen. electric energy output</t>
  </si>
  <si>
    <t>4.5</t>
  </si>
  <si>
    <t>4.6</t>
  </si>
  <si>
    <r>
      <t>consumption of batt. charge</t>
    </r>
    <r>
      <rPr>
        <sz val="11"/>
        <color theme="1"/>
        <rFont val="Calibri"/>
        <family val="2"/>
        <scheme val="minor"/>
      </rPr>
      <t>:</t>
    </r>
  </si>
  <si>
    <t>(at rated voltage)</t>
  </si>
  <si>
    <t>SoC at start:</t>
  </si>
  <si>
    <t>Ah</t>
  </si>
  <si>
    <t>SoC at end of cycle:</t>
  </si>
  <si>
    <t>spec. consumption:</t>
  </si>
  <si>
    <t>efficiency (half-cycle):</t>
  </si>
  <si>
    <t>recuperations-factor::</t>
  </si>
  <si>
    <t>4.7</t>
  </si>
  <si>
    <t>results</t>
  </si>
  <si>
    <t>Dimension</t>
  </si>
  <si>
    <t>point of max efficiency</t>
  </si>
  <si>
    <t>PFC (relative)</t>
  </si>
  <si>
    <t>PFC (absolute)</t>
  </si>
  <si>
    <t>eta_FC</t>
  </si>
  <si>
    <t>x-Position</t>
  </si>
  <si>
    <t>point of max power</t>
  </si>
  <si>
    <t>point of min power</t>
  </si>
  <si>
    <t>required heat-up energy</t>
  </si>
  <si>
    <t>4.8</t>
  </si>
  <si>
    <t>CH4-motor</t>
  </si>
  <si>
    <t>Max.</t>
  </si>
  <si>
    <t>Min:</t>
  </si>
  <si>
    <t>MW</t>
  </si>
  <si>
    <t>total braking torque (Nm)</t>
  </si>
  <si>
    <t>total braking power (kW)</t>
  </si>
  <si>
    <t>total braking energy (kWh)</t>
  </si>
  <si>
    <t>total reduction of transmission</t>
  </si>
  <si>
    <t>motor speed (rpm)</t>
  </si>
  <si>
    <t>motor torque (Nm)</t>
  </si>
  <si>
    <t>motor efficiency</t>
  </si>
  <si>
    <t>accumulated primary energy consumption in kWh</t>
  </si>
  <si>
    <t xml:space="preserve"> accumulated CH4-consumption in kg</t>
  </si>
  <si>
    <t>5)</t>
  </si>
  <si>
    <t>Energy consumption</t>
  </si>
  <si>
    <t>Operational phase</t>
  </si>
  <si>
    <t>Consumer</t>
  </si>
  <si>
    <t>energy consumption</t>
  </si>
  <si>
    <t>Start-up</t>
  </si>
  <si>
    <t>heat-up-battery</t>
  </si>
  <si>
    <t>heat-up-FC</t>
  </si>
  <si>
    <t>Drive Cycle</t>
  </si>
  <si>
    <t>battery charge</t>
  </si>
  <si>
    <t>Fuel Cell</t>
  </si>
  <si>
    <t>Combustion Engine</t>
  </si>
  <si>
    <t>Total</t>
  </si>
  <si>
    <t>consumption shares</t>
  </si>
  <si>
    <t>car heat up</t>
  </si>
  <si>
    <t>driving</t>
  </si>
  <si>
    <t xml:space="preserve">gravitation </t>
  </si>
  <si>
    <t xml:space="preserve">mass inertia </t>
  </si>
  <si>
    <t>6)</t>
  </si>
  <si>
    <t>Results greenhouse gas emissions from driving</t>
  </si>
  <si>
    <t xml:space="preserve">greenhouse gas-emission-factors </t>
  </si>
  <si>
    <t>g/kWh</t>
  </si>
  <si>
    <t>electricity</t>
  </si>
  <si>
    <t>PtG H2</t>
  </si>
  <si>
    <t>PtG CH4</t>
  </si>
  <si>
    <t>German Governm.</t>
  </si>
  <si>
    <t>literature</t>
  </si>
  <si>
    <t>renewable</t>
  </si>
  <si>
    <t>selected scenario:</t>
  </si>
  <si>
    <t xml:space="preserve">greenhouse gas-emission-factor: </t>
  </si>
  <si>
    <r>
      <t>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equiv./kWh</t>
    </r>
  </si>
  <si>
    <t>total consumption of energy:</t>
  </si>
  <si>
    <t>specific consumption:</t>
  </si>
  <si>
    <t>multiplicator:</t>
  </si>
  <si>
    <t xml:space="preserve">greenhouse gas-emission: </t>
  </si>
  <si>
    <r>
      <t>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equiv.</t>
    </r>
  </si>
  <si>
    <t>g/km</t>
  </si>
  <si>
    <t>car</t>
  </si>
  <si>
    <t>small</t>
  </si>
  <si>
    <t>R</t>
  </si>
  <si>
    <t>Achsgetriebe</t>
  </si>
  <si>
    <t>Axle gearbox</t>
  </si>
  <si>
    <t>Ws/kg*K</t>
  </si>
  <si>
    <t>Germany</t>
  </si>
  <si>
    <t>Oberfranken</t>
  </si>
  <si>
    <t>Jul</t>
  </si>
  <si>
    <t>Asphalt</t>
  </si>
  <si>
    <t>NEDC</t>
  </si>
  <si>
    <t>no profile</t>
  </si>
  <si>
    <t>air resistance Fw in [kg*m/s²]</t>
  </si>
  <si>
    <t>rolling resistance FR in [kg*m/s²]</t>
  </si>
  <si>
    <t>gravitation FGx in [kg*m/s²]</t>
  </si>
  <si>
    <t>mass inertia FG in [kg*m/s²]</t>
  </si>
  <si>
    <t>sum of linear forces [kg*m/s²] over cycle time</t>
  </si>
  <si>
    <t>relative</t>
  </si>
  <si>
    <t>kWh/100km</t>
  </si>
  <si>
    <t>kWh/kg</t>
  </si>
  <si>
    <t>truck</t>
  </si>
  <si>
    <t>Okt</t>
  </si>
  <si>
    <t>Jan</t>
  </si>
  <si>
    <t>WLTP_3_low_medium</t>
  </si>
  <si>
    <t>WLTP_3_high_extra_high</t>
  </si>
  <si>
    <t>WLTP triple</t>
  </si>
  <si>
    <t>Artemis urban</t>
  </si>
  <si>
    <t>Artemis rural</t>
  </si>
  <si>
    <t>Artemis motorway 150</t>
  </si>
  <si>
    <t>Artemis flat</t>
  </si>
  <si>
    <t>Artemis hilly</t>
  </si>
  <si>
    <t>vehicle</t>
  </si>
  <si>
    <t>size</t>
  </si>
  <si>
    <t>energy storage</t>
  </si>
  <si>
    <t>month</t>
  </si>
  <si>
    <t>consumption sharesrelative</t>
  </si>
  <si>
    <t xml:space="preserve">greenhouse gas-emission total: </t>
  </si>
  <si>
    <t xml:space="preserve">greenhouse gas-emission specific: </t>
  </si>
  <si>
    <t>s</t>
  </si>
  <si>
    <t>km]</t>
  </si>
  <si>
    <t>km/h</t>
  </si>
  <si>
    <t>duration</t>
  </si>
  <si>
    <t>distance</t>
  </si>
  <si>
    <t xml:space="preserve">max. speed </t>
  </si>
  <si>
    <t>max. acceleration</t>
  </si>
  <si>
    <t>height difference (from start to end)</t>
  </si>
  <si>
    <t>Profile type</t>
  </si>
  <si>
    <t>average steepness</t>
  </si>
  <si>
    <t>"Angabe der Höhenmeter"</t>
  </si>
  <si>
    <t>Referential Year</t>
  </si>
  <si>
    <t>7)</t>
  </si>
  <si>
    <t>energy supply to load battery</t>
  </si>
  <si>
    <t>-</t>
  </si>
  <si>
    <t>rated speed</t>
  </si>
  <si>
    <t>fuel content</t>
  </si>
  <si>
    <t>battery type</t>
  </si>
  <si>
    <r>
      <t>LiFePO</t>
    </r>
    <r>
      <rPr>
        <vertAlign val="subscript"/>
        <sz val="11"/>
        <color theme="1"/>
        <rFont val="Calibri"/>
        <family val="2"/>
        <scheme val="minor"/>
      </rPr>
      <t>4</t>
    </r>
  </si>
  <si>
    <t>car weight</t>
  </si>
  <si>
    <t xml:space="preserve">drive    </t>
  </si>
  <si>
    <t xml:space="preserve"> capacity rated </t>
  </si>
  <si>
    <t>capacity available</t>
  </si>
  <si>
    <t>Battery-Inverter oprational data</t>
  </si>
  <si>
    <t>recuperation factor::</t>
  </si>
  <si>
    <t xml:space="preserve">Results - consumption, greenhouse gas emissions </t>
  </si>
  <si>
    <t>country</t>
  </si>
  <si>
    <t>region</t>
  </si>
  <si>
    <t>North Bavaria</t>
  </si>
  <si>
    <t>battery heat up</t>
  </si>
  <si>
    <t>selected scenario</t>
  </si>
  <si>
    <t>consumption shares relative</t>
  </si>
  <si>
    <t>V 1</t>
  </si>
  <si>
    <t>V 2</t>
  </si>
  <si>
    <t>V 3</t>
  </si>
  <si>
    <t>V 4</t>
  </si>
  <si>
    <t>V 5</t>
  </si>
  <si>
    <t>V 6</t>
  </si>
  <si>
    <t>V 7</t>
  </si>
  <si>
    <t>V 8</t>
  </si>
  <si>
    <t>V 9</t>
  </si>
  <si>
    <t>V 10</t>
  </si>
  <si>
    <t>V 11</t>
  </si>
  <si>
    <t>V 12</t>
  </si>
  <si>
    <t>V 13</t>
  </si>
  <si>
    <t>V 14</t>
  </si>
  <si>
    <t>V 15</t>
  </si>
  <si>
    <t>V 16</t>
  </si>
  <si>
    <t>V 17</t>
  </si>
  <si>
    <t>V 18</t>
  </si>
  <si>
    <t>V 19</t>
  </si>
  <si>
    <t>V 20</t>
  </si>
  <si>
    <t>V 21</t>
  </si>
  <si>
    <t>V 22</t>
  </si>
  <si>
    <t>V 23</t>
  </si>
  <si>
    <t>V 24</t>
  </si>
  <si>
    <t>V 25</t>
  </si>
  <si>
    <t>V 26</t>
  </si>
  <si>
    <t>V 27</t>
  </si>
  <si>
    <t>V 28</t>
  </si>
  <si>
    <t>V 29</t>
  </si>
  <si>
    <t>V 30</t>
  </si>
  <si>
    <t>V 31</t>
  </si>
  <si>
    <t>V 32</t>
  </si>
  <si>
    <t>V 33</t>
  </si>
  <si>
    <t>V 34</t>
  </si>
  <si>
    <t>V 35</t>
  </si>
  <si>
    <t>V 36</t>
  </si>
  <si>
    <t>x</t>
  </si>
  <si>
    <t>final temperatur T(t=end of cycle):</t>
  </si>
  <si>
    <t>NEDC flat</t>
  </si>
  <si>
    <t>NEDC hilly</t>
  </si>
  <si>
    <t>WLTP flat</t>
  </si>
  <si>
    <t>WLTP hilly</t>
  </si>
  <si>
    <t>Results - consumption, greenhouse gas emissions, distance range</t>
  </si>
  <si>
    <t xml:space="preserve">comparing </t>
  </si>
  <si>
    <t>urban with rural and motorway environment</t>
  </si>
  <si>
    <t>seasonal/ temperature influences</t>
  </si>
  <si>
    <t>different height profiles in drive cycles</t>
  </si>
  <si>
    <t>Systematic Distance Range Investigations of Electric cars and trucks under realististic operational conditions</t>
  </si>
  <si>
    <t>simulation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</si>
</sst>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%"/>
    <numFmt numFmtId="166" formatCode="h:mm;@"/>
    <numFmt numFmtId="167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5" fontId="0" fillId="0" borderId="0" xfId="1" applyNumberFormat="1" applyFont="1" applyAlignment="1">
      <alignment vertical="center"/>
    </xf>
    <xf numFmtId="9" fontId="0" fillId="0" borderId="0" xfId="1" applyFont="1" applyAlignment="1">
      <alignment vertical="center"/>
    </xf>
    <xf numFmtId="166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0" fillId="0" borderId="0" xfId="0" applyAlignment="1">
      <alignment horizontal="right" vertical="center"/>
    </xf>
    <xf numFmtId="167" fontId="0" fillId="0" borderId="0" xfId="0" applyNumberFormat="1" applyAlignment="1">
      <alignment vertical="center"/>
    </xf>
    <xf numFmtId="0" fontId="0" fillId="0" borderId="5" xfId="0" applyBorder="1" applyAlignment="1">
      <alignment horizontal="center" vertical="center"/>
    </xf>
    <xf numFmtId="165" fontId="0" fillId="0" borderId="5" xfId="1" applyNumberFormat="1" applyFont="1" applyBorder="1" applyAlignment="1">
      <alignment vertical="center"/>
    </xf>
    <xf numFmtId="165" fontId="0" fillId="0" borderId="5" xfId="1" applyNumberFormat="1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67" fontId="0" fillId="0" borderId="5" xfId="1" applyNumberFormat="1" applyFont="1" applyBorder="1" applyAlignment="1">
      <alignment horizontal="center" vertical="center"/>
    </xf>
    <xf numFmtId="167" fontId="0" fillId="0" borderId="5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" fontId="0" fillId="0" borderId="5" xfId="0" applyNumberFormat="1" applyBorder="1" applyAlignment="1">
      <alignment horizontal="center" vertical="center" wrapText="1"/>
    </xf>
    <xf numFmtId="165" fontId="0" fillId="0" borderId="5" xfId="1" applyNumberFormat="1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165" fontId="6" fillId="0" borderId="5" xfId="1" applyNumberFormat="1" applyFont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4" fontId="0" fillId="3" borderId="0" xfId="0" applyNumberForma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" fontId="0" fillId="3" borderId="0" xfId="0" applyNumberFormat="1" applyFill="1" applyAlignment="1">
      <alignment vertical="center"/>
    </xf>
    <xf numFmtId="3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166" fontId="0" fillId="0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4" fontId="0" fillId="0" borderId="5" xfId="0" applyNumberFormat="1" applyFill="1" applyBorder="1" applyAlignment="1">
      <alignment horizontal="center" vertical="center"/>
    </xf>
    <xf numFmtId="165" fontId="0" fillId="0" borderId="5" xfId="1" applyNumberFormat="1" applyFont="1" applyFill="1" applyBorder="1" applyAlignment="1">
      <alignment horizontal="center" vertical="center"/>
    </xf>
    <xf numFmtId="165" fontId="0" fillId="0" borderId="5" xfId="1" applyNumberFormat="1" applyFon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right" vertical="center"/>
    </xf>
    <xf numFmtId="165" fontId="0" fillId="0" borderId="5" xfId="1" applyNumberFormat="1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right" vertical="center" wrapText="1"/>
    </xf>
    <xf numFmtId="165" fontId="6" fillId="0" borderId="5" xfId="1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2" fillId="4" borderId="0" xfId="0" quotePrefix="1" applyFont="1" applyFill="1" applyAlignment="1">
      <alignment horizont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2" fillId="4" borderId="0" xfId="0" quotePrefix="1" applyFont="1" applyFill="1" applyAlignment="1">
      <alignment vertical="center"/>
    </xf>
    <xf numFmtId="164" fontId="0" fillId="5" borderId="0" xfId="0" applyNumberFormat="1" applyFill="1" applyAlignment="1">
      <alignment horizontal="center" vertical="center"/>
    </xf>
    <xf numFmtId="165" fontId="0" fillId="5" borderId="0" xfId="1" applyNumberFormat="1" applyFont="1" applyFill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vertical="center"/>
    </xf>
    <xf numFmtId="9" fontId="0" fillId="0" borderId="5" xfId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right" vertical="center" wrapText="1"/>
    </xf>
    <xf numFmtId="165" fontId="1" fillId="0" borderId="5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167" fontId="0" fillId="0" borderId="5" xfId="0" applyNumberForma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right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0" fillId="0" borderId="0" xfId="0" applyNumberFormat="1"/>
    <xf numFmtId="3" fontId="2" fillId="0" borderId="5" xfId="0" applyNumberFormat="1" applyFon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right" vertical="center"/>
    </xf>
    <xf numFmtId="3" fontId="7" fillId="0" borderId="5" xfId="0" applyNumberFormat="1" applyFont="1" applyFill="1" applyBorder="1" applyAlignment="1">
      <alignment horizontal="center" vertical="center"/>
    </xf>
    <xf numFmtId="3" fontId="0" fillId="0" borderId="0" xfId="0" applyNumberFormat="1"/>
    <xf numFmtId="165" fontId="0" fillId="0" borderId="5" xfId="0" applyNumberFormat="1" applyFill="1" applyBorder="1" applyAlignment="1">
      <alignment horizontal="center" vertical="center"/>
    </xf>
    <xf numFmtId="0" fontId="12" fillId="0" borderId="0" xfId="0" applyFont="1"/>
    <xf numFmtId="0" fontId="3" fillId="0" borderId="0" xfId="0" applyFont="1"/>
    <xf numFmtId="0" fontId="2" fillId="0" borderId="5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0F57-8DFB-46E1-A451-38F39FF7857C}">
  <dimension ref="B1:O268"/>
  <sheetViews>
    <sheetView workbookViewId="0">
      <selection activeCell="N6" sqref="N6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23.127741363439931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64.877490281557513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119.82253439729999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0.92066770445682411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105.57307092239786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0.94307716873929148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0.67532342231770537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9.5481806642535325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1.2112925469288456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10.759473211182378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0.88742083156358043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0.10427156993855373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0.31407514410613163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0.46907411751889505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0.11257916843641962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10.759473211182378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16.58429320321741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4841.7629450320701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74.629319414477507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23.127741363439931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10.812915046926252</v>
      </c>
      <c r="H132" s="7">
        <v>119.82253439729999</v>
      </c>
      <c r="I132" s="7">
        <v>0.92066770445682411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10.812915046926252</v>
      </c>
      <c r="H133" s="7">
        <v>119.82253439729999</v>
      </c>
      <c r="I133" s="7">
        <v>0.92066770445682411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10.812915046926252</v>
      </c>
      <c r="H134" s="7">
        <v>119.82253439729999</v>
      </c>
      <c r="I134" s="7">
        <v>0.92066770445682411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10.812915046926252</v>
      </c>
      <c r="H135" s="7">
        <v>119.82253439729999</v>
      </c>
      <c r="I135" s="7">
        <v>0.92066770445682411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10.812915046926252</v>
      </c>
      <c r="H136" s="7">
        <v>119.82253439729999</v>
      </c>
      <c r="I136" s="7">
        <v>0.92066770445682411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10.812915046926252</v>
      </c>
      <c r="H137" s="7">
        <v>119.82253439729999</v>
      </c>
      <c r="I137" s="7">
        <v>0.92066770445682411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64.877490281557513</v>
      </c>
      <c r="H142" s="7">
        <v>119.82253439729999</v>
      </c>
      <c r="I142" s="7">
        <v>0.92066770445682411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80.446327804817784</v>
      </c>
      <c r="G146" s="7">
        <v>0</v>
      </c>
      <c r="H146" s="7">
        <v>12.294458779189059</v>
      </c>
      <c r="I146" s="2" t="s">
        <v>37</v>
      </c>
    </row>
    <row r="147" spans="3:9" x14ac:dyDescent="0.5">
      <c r="C147" s="5"/>
      <c r="E147" s="2" t="s">
        <v>193</v>
      </c>
      <c r="F147" s="7">
        <v>49.829023556424929</v>
      </c>
      <c r="G147" s="7">
        <v>0</v>
      </c>
      <c r="H147" s="7">
        <v>45.193804126052967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395.11328399907865</v>
      </c>
      <c r="G149" s="7">
        <v>-471.78679605343439</v>
      </c>
      <c r="H149" s="7">
        <v>4.3304944102215411E-14</v>
      </c>
      <c r="I149" s="2" t="s">
        <v>37</v>
      </c>
    </row>
    <row r="150" spans="3:9" x14ac:dyDescent="0.5">
      <c r="C150" s="5"/>
      <c r="E150" s="2" t="s">
        <v>196</v>
      </c>
      <c r="F150" s="7">
        <v>445.07399582942054</v>
      </c>
      <c r="G150" s="7">
        <v>-426.41085123078318</v>
      </c>
      <c r="H150" s="7">
        <v>57.488262905242188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7.3112025736271038</v>
      </c>
      <c r="G152" s="2" t="s">
        <v>55</v>
      </c>
    </row>
    <row r="153" spans="3:9" x14ac:dyDescent="0.5">
      <c r="C153" s="5"/>
      <c r="E153" s="2" t="s">
        <v>199</v>
      </c>
      <c r="F153" s="7">
        <v>-2.3981350853937369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51.570804577279446</v>
      </c>
      <c r="G157" s="23">
        <v>0</v>
      </c>
    </row>
    <row r="158" spans="3:9" x14ac:dyDescent="0.5">
      <c r="C158" s="5"/>
      <c r="E158" s="22" t="s">
        <v>305</v>
      </c>
      <c r="F158" s="23">
        <v>155.33580139651681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659.41100664346129</v>
      </c>
      <c r="G160" s="23">
        <v>-632.90498136526253</v>
      </c>
    </row>
    <row r="161" spans="3:7" x14ac:dyDescent="0.5">
      <c r="C161" s="5"/>
      <c r="E161" s="22" t="s">
        <v>308</v>
      </c>
      <c r="F161" s="23">
        <v>468.32767384807568</v>
      </c>
      <c r="G161" s="23">
        <v>-943.67429976287656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107.59709910922129</v>
      </c>
      <c r="G166" s="2" t="s">
        <v>37</v>
      </c>
    </row>
    <row r="167" spans="3:7" x14ac:dyDescent="0.5">
      <c r="C167" s="5"/>
      <c r="E167" s="2" t="s">
        <v>208</v>
      </c>
      <c r="F167" s="7">
        <v>-75.631003184059566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8.2199398886035571</v>
      </c>
      <c r="G169" s="2" t="s">
        <v>55</v>
      </c>
    </row>
    <row r="170" spans="3:7" x14ac:dyDescent="0.5">
      <c r="C170" s="5"/>
      <c r="E170" s="24" t="s">
        <v>199</v>
      </c>
      <c r="F170" s="7">
        <v>-2.1521243159308705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-75.631003184059566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0.89029530897901688</v>
      </c>
      <c r="G178" s="7">
        <v>0.57999999999999996</v>
      </c>
      <c r="H178" s="7">
        <v>0.78156524314521125</v>
      </c>
    </row>
    <row r="179" spans="3:9" x14ac:dyDescent="0.5">
      <c r="C179" s="5"/>
      <c r="E179" s="2" t="s">
        <v>216</v>
      </c>
      <c r="F179" s="7">
        <v>38.576261977920154</v>
      </c>
      <c r="G179" s="7">
        <v>0</v>
      </c>
      <c r="H179" s="7">
        <v>5.4279841995214611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-28.394529932183801</v>
      </c>
      <c r="H180" s="7">
        <v>-0.98467235253284757</v>
      </c>
      <c r="I180" s="2" t="s">
        <v>30</v>
      </c>
    </row>
    <row r="181" spans="3:9" x14ac:dyDescent="0.5">
      <c r="C181" s="5"/>
      <c r="E181" s="2" t="s">
        <v>218</v>
      </c>
      <c r="F181" s="7">
        <v>9.8608379624639877</v>
      </c>
      <c r="G181" s="2" t="s">
        <v>55</v>
      </c>
    </row>
    <row r="182" spans="3:9" x14ac:dyDescent="0.5">
      <c r="C182" s="5"/>
      <c r="E182" s="2" t="s">
        <v>219</v>
      </c>
      <c r="F182" s="7">
        <v>-1.7888214404346729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40.183606227000162</v>
      </c>
      <c r="G186" s="7">
        <v>0</v>
      </c>
      <c r="H186" s="7">
        <v>5.6541502078348449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-27.258748734896447</v>
      </c>
      <c r="H187" s="7">
        <v>-0.94528545843153322</v>
      </c>
      <c r="I187" s="2" t="s">
        <v>30</v>
      </c>
    </row>
    <row r="188" spans="3:9" x14ac:dyDescent="0.5">
      <c r="C188" s="5"/>
      <c r="E188" s="2" t="s">
        <v>218</v>
      </c>
      <c r="F188" s="7">
        <v>10.271706210899968</v>
      </c>
      <c r="G188" s="2" t="s">
        <v>55</v>
      </c>
    </row>
    <row r="189" spans="3:9" x14ac:dyDescent="0.5">
      <c r="C189" s="5"/>
      <c r="E189" s="2" t="s">
        <v>219</v>
      </c>
      <c r="F189" s="7">
        <v>-1.7172685828172853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9.0707716310408557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105.57307092239786</v>
      </c>
      <c r="G193" s="2" t="s">
        <v>225</v>
      </c>
    </row>
    <row r="194" spans="3:9" x14ac:dyDescent="0.5">
      <c r="C194" s="5"/>
      <c r="E194" s="2" t="s">
        <v>227</v>
      </c>
      <c r="F194" s="7">
        <v>0.13981384902028601</v>
      </c>
      <c r="G194" s="2" t="s">
        <v>69</v>
      </c>
    </row>
    <row r="195" spans="3:9" x14ac:dyDescent="0.5">
      <c r="C195" s="5"/>
      <c r="E195" s="2" t="s">
        <v>228</v>
      </c>
      <c r="F195" s="7">
        <v>0.94307716873929148</v>
      </c>
    </row>
    <row r="196" spans="3:9" x14ac:dyDescent="0.5">
      <c r="C196" s="5"/>
      <c r="E196" s="2" t="s">
        <v>229</v>
      </c>
      <c r="F196" s="7">
        <v>0.67532342231770537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9.5481806642535325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1.2112925469288456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10.759473211182378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9.5481806642535325</v>
      </c>
      <c r="G244" s="38">
        <v>0.88742083156358043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0.10427156993855373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0.31407514410613163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0.46907411751889505</v>
      </c>
      <c r="H248" s="7"/>
    </row>
    <row r="249" spans="2:10" x14ac:dyDescent="0.5">
      <c r="C249" s="5"/>
      <c r="E249" s="36" t="s">
        <v>126</v>
      </c>
      <c r="F249" s="37">
        <v>1.2112925469288456</v>
      </c>
      <c r="G249" s="38">
        <v>0.11257916843641962</v>
      </c>
      <c r="H249" s="7"/>
    </row>
    <row r="250" spans="2:10" x14ac:dyDescent="0.5">
      <c r="C250" s="5"/>
      <c r="E250" s="42" t="s">
        <v>15</v>
      </c>
      <c r="F250" s="43">
        <v>10.759473211182378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10.759473211182378</v>
      </c>
      <c r="G263" s="47" t="s">
        <v>55</v>
      </c>
      <c r="H263" s="3" t="s">
        <v>287</v>
      </c>
      <c r="I263" s="48">
        <v>16.58429320321741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4841.7629450320701</v>
      </c>
      <c r="G266" s="47" t="s">
        <v>290</v>
      </c>
    </row>
    <row r="267" spans="3:10" x14ac:dyDescent="0.5">
      <c r="C267" s="5"/>
      <c r="D267" s="112"/>
      <c r="E267" s="112"/>
      <c r="F267" s="50">
        <v>74.629319414477507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27DB-5EBA-40A6-9879-F2CD1526FC3E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14.016238299396331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69.787166666666664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131.30000000000001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1.75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-7.344999999994684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98.961848701384213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0.94341119717482291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0.67875726590689678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0.11007346336170439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12.331853178364542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0.98128961309313001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13.423216254819376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8.2002302035612661E-3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0.91869585829975742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0.12231001530629754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0.2435293817150132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0.23651507984931952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0.3163413814291271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7.3103911496681342E-2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13.423216254819376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19.234505276499323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6040.4473146687196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86.55527374424706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14.016238299396331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7.8504166666666713</v>
      </c>
      <c r="H132" s="7">
        <v>76.599999999999994</v>
      </c>
      <c r="I132" s="7">
        <v>1.6111111111111112</v>
      </c>
      <c r="J132" s="7">
        <v>115.81916666666677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15.411972222222216</v>
      </c>
      <c r="H133" s="7">
        <v>131.30000000000001</v>
      </c>
      <c r="I133" s="7">
        <v>1.75</v>
      </c>
      <c r="J133" s="7">
        <v>-118.26749999999834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7.8504166666666713</v>
      </c>
      <c r="H134" s="7">
        <v>76.599999999999994</v>
      </c>
      <c r="I134" s="7">
        <v>1.6111111111111112</v>
      </c>
      <c r="J134" s="7">
        <v>115.81916666666677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15.411972222222216</v>
      </c>
      <c r="H135" s="7">
        <v>131.30000000000001</v>
      </c>
      <c r="I135" s="7">
        <v>1.75</v>
      </c>
      <c r="J135" s="7">
        <v>-118.26749999999834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7.8504166666666713</v>
      </c>
      <c r="H136" s="7">
        <v>76.599999999999994</v>
      </c>
      <c r="I136" s="7">
        <v>1.6111111111111112</v>
      </c>
      <c r="J136" s="7">
        <v>115.81916666666677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15.411972222222216</v>
      </c>
      <c r="H137" s="7">
        <v>131.30000000000001</v>
      </c>
      <c r="I137" s="7">
        <v>1.75</v>
      </c>
      <c r="J137" s="7">
        <v>-118.26749999999834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69.787166666666664</v>
      </c>
      <c r="H142" s="7">
        <v>131.30000000000001</v>
      </c>
      <c r="I142" s="7">
        <v>1.75</v>
      </c>
      <c r="J142" s="7">
        <v>-7.344999999994684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100.2579860267159</v>
      </c>
      <c r="G146" s="7">
        <v>0</v>
      </c>
      <c r="H146" s="7">
        <v>19.93367114243166</v>
      </c>
      <c r="I146" s="2" t="s">
        <v>37</v>
      </c>
    </row>
    <row r="147" spans="3:9" x14ac:dyDescent="0.5">
      <c r="C147" s="5"/>
      <c r="E147" s="2" t="s">
        <v>193</v>
      </c>
      <c r="F147" s="7">
        <v>57.735173628921856</v>
      </c>
      <c r="G147" s="7">
        <v>0</v>
      </c>
      <c r="H147" s="7">
        <v>45.609529024723628</v>
      </c>
      <c r="I147" s="2" t="s">
        <v>37</v>
      </c>
    </row>
    <row r="148" spans="3:9" x14ac:dyDescent="0.5">
      <c r="C148" s="5"/>
      <c r="E148" s="2" t="s">
        <v>194</v>
      </c>
      <c r="F148" s="7">
        <v>137.92136237760457</v>
      </c>
      <c r="G148" s="7">
        <v>-137.92136237755301</v>
      </c>
      <c r="H148" s="7">
        <v>18.849252858255479</v>
      </c>
      <c r="I148" s="2" t="s">
        <v>37</v>
      </c>
    </row>
    <row r="149" spans="3:9" x14ac:dyDescent="0.5">
      <c r="C149" s="5"/>
      <c r="E149" s="2" t="s">
        <v>195</v>
      </c>
      <c r="F149" s="7">
        <v>742.01661716280626</v>
      </c>
      <c r="G149" s="7">
        <v>-696.45419330193226</v>
      </c>
      <c r="H149" s="7">
        <v>-1.788874301918665E-15</v>
      </c>
      <c r="I149" s="2" t="s">
        <v>37</v>
      </c>
    </row>
    <row r="150" spans="3:9" x14ac:dyDescent="0.5">
      <c r="C150" s="5"/>
      <c r="E150" s="2" t="s">
        <v>196</v>
      </c>
      <c r="F150" s="7">
        <v>924.3710353640206</v>
      </c>
      <c r="G150" s="7">
        <v>-781.80398475718846</v>
      </c>
      <c r="H150" s="7">
        <v>84.392453025410418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9.8321108108854034</v>
      </c>
      <c r="G152" s="2" t="s">
        <v>55</v>
      </c>
    </row>
    <row r="153" spans="3:9" x14ac:dyDescent="0.5">
      <c r="C153" s="5"/>
      <c r="E153" s="2" t="s">
        <v>199</v>
      </c>
      <c r="F153" s="7">
        <v>-3.6492437271949378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78.738563877581996</v>
      </c>
      <c r="G157" s="23">
        <v>0</v>
      </c>
    </row>
    <row r="158" spans="3:9" x14ac:dyDescent="0.5">
      <c r="C158" s="5"/>
      <c r="E158" s="22" t="s">
        <v>305</v>
      </c>
      <c r="F158" s="23">
        <v>156.77500922729689</v>
      </c>
      <c r="G158" s="23">
        <v>0</v>
      </c>
    </row>
    <row r="159" spans="3:9" x14ac:dyDescent="0.5">
      <c r="C159" s="5"/>
      <c r="E159" s="22" t="s">
        <v>306</v>
      </c>
      <c r="F159" s="23">
        <v>473.97014999998493</v>
      </c>
      <c r="G159" s="23">
        <v>-473.97014999998834</v>
      </c>
    </row>
    <row r="160" spans="3:9" x14ac:dyDescent="0.5">
      <c r="C160" s="5"/>
      <c r="E160" s="22" t="s">
        <v>307</v>
      </c>
      <c r="F160" s="23">
        <v>658.8644626769601</v>
      </c>
      <c r="G160" s="23">
        <v>-670.66072598253209</v>
      </c>
    </row>
    <row r="161" spans="3:7" x14ac:dyDescent="0.5">
      <c r="C161" s="5"/>
      <c r="E161" s="22" t="s">
        <v>308</v>
      </c>
      <c r="F161" s="23">
        <v>761.3283804277097</v>
      </c>
      <c r="G161" s="23">
        <v>-717.39588493275016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222.15664974594208</v>
      </c>
      <c r="G166" s="2" t="s">
        <v>37</v>
      </c>
    </row>
    <row r="167" spans="3:7" x14ac:dyDescent="0.5">
      <c r="C167" s="5"/>
      <c r="E167" s="2" t="s">
        <v>208</v>
      </c>
      <c r="F167" s="7">
        <v>-138.23663910488949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11.124411567491048</v>
      </c>
      <c r="G169" s="2" t="s">
        <v>55</v>
      </c>
    </row>
    <row r="170" spans="3:7" x14ac:dyDescent="0.5">
      <c r="C170" s="5"/>
      <c r="E170" s="24" t="s">
        <v>199</v>
      </c>
      <c r="F170" s="7">
        <v>-3.2882743219154356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-138.23663910488949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0.91042266544009331</v>
      </c>
      <c r="G178" s="7">
        <v>0.57999999999999996</v>
      </c>
      <c r="H178" s="7">
        <v>0.80024008104317523</v>
      </c>
    </row>
    <row r="179" spans="3:9" x14ac:dyDescent="0.5">
      <c r="C179" s="5"/>
      <c r="E179" s="2" t="s">
        <v>216</v>
      </c>
      <c r="F179" s="7">
        <v>71.559489679454231</v>
      </c>
      <c r="G179" s="7">
        <v>0</v>
      </c>
      <c r="H179" s="7">
        <v>8.753813775341575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-30.725050557467739</v>
      </c>
      <c r="H180" s="7">
        <v>-1.8232819945176864</v>
      </c>
      <c r="I180" s="2" t="s">
        <v>30</v>
      </c>
    </row>
    <row r="181" spans="3:9" x14ac:dyDescent="0.5">
      <c r="C181" s="5"/>
      <c r="E181" s="2" t="s">
        <v>218</v>
      </c>
      <c r="F181" s="7">
        <v>13.130720663012362</v>
      </c>
      <c r="G181" s="2" t="s">
        <v>55</v>
      </c>
    </row>
    <row r="182" spans="3:9" x14ac:dyDescent="0.5">
      <c r="C182" s="5"/>
      <c r="E182" s="2" t="s">
        <v>219</v>
      </c>
      <c r="F182" s="7">
        <v>-2.7349229917765299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74.541135082764825</v>
      </c>
      <c r="G186" s="7">
        <v>0</v>
      </c>
      <c r="H186" s="7">
        <v>9.118556015980845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-29.496048535169027</v>
      </c>
      <c r="H187" s="7">
        <v>-1.7503507147369783</v>
      </c>
      <c r="I187" s="2" t="s">
        <v>30</v>
      </c>
    </row>
    <row r="188" spans="3:9" x14ac:dyDescent="0.5">
      <c r="C188" s="5"/>
      <c r="E188" s="2" t="s">
        <v>218</v>
      </c>
      <c r="F188" s="7">
        <v>13.677834023971267</v>
      </c>
      <c r="G188" s="2" t="s">
        <v>55</v>
      </c>
    </row>
    <row r="189" spans="3:9" x14ac:dyDescent="0.5">
      <c r="C189" s="5"/>
      <c r="E189" s="2" t="s">
        <v>219</v>
      </c>
      <c r="F189" s="7">
        <v>-2.6255260721054672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11.715260519446314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98.961848701384213</v>
      </c>
      <c r="G193" s="2" t="s">
        <v>225</v>
      </c>
    </row>
    <row r="194" spans="3:9" x14ac:dyDescent="0.5">
      <c r="C194" s="5"/>
      <c r="E194" s="2" t="s">
        <v>227</v>
      </c>
      <c r="F194" s="7">
        <v>0.1678712731726654</v>
      </c>
      <c r="G194" s="2" t="s">
        <v>69</v>
      </c>
    </row>
    <row r="195" spans="3:9" x14ac:dyDescent="0.5">
      <c r="C195" s="5"/>
      <c r="E195" s="2" t="s">
        <v>228</v>
      </c>
      <c r="F195" s="7">
        <v>0.94341119717482291</v>
      </c>
    </row>
    <row r="196" spans="3:9" x14ac:dyDescent="0.5">
      <c r="C196" s="5"/>
      <c r="E196" s="2" t="s">
        <v>229</v>
      </c>
      <c r="F196" s="7">
        <v>0.67875726590689678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0.11007346336170439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12.331853178364542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0.98128961309313001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13.423216254819376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0.11007346336170439</v>
      </c>
      <c r="G243" s="38">
        <v>8.2002302035612661E-3</v>
      </c>
      <c r="H243" s="7"/>
    </row>
    <row r="244" spans="2:10" x14ac:dyDescent="0.5">
      <c r="C244" s="5"/>
      <c r="E244" s="36" t="s">
        <v>270</v>
      </c>
      <c r="F244" s="37">
        <v>12.331853178364542</v>
      </c>
      <c r="G244" s="38">
        <v>0.91869585829975742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0.12231001530629754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0.2435293817150132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0.23651507984931952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0.3163413814291271</v>
      </c>
      <c r="H248" s="7"/>
    </row>
    <row r="249" spans="2:10" x14ac:dyDescent="0.5">
      <c r="C249" s="5"/>
      <c r="E249" s="36" t="s">
        <v>126</v>
      </c>
      <c r="F249" s="37">
        <v>0.98128961309313001</v>
      </c>
      <c r="G249" s="38">
        <v>7.3103911496681342E-2</v>
      </c>
      <c r="H249" s="7"/>
    </row>
    <row r="250" spans="2:10" x14ac:dyDescent="0.5">
      <c r="C250" s="5"/>
      <c r="E250" s="42" t="s">
        <v>15</v>
      </c>
      <c r="F250" s="43">
        <v>13.423216254819376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13.423216254819376</v>
      </c>
      <c r="G263" s="47" t="s">
        <v>55</v>
      </c>
      <c r="H263" s="3" t="s">
        <v>287</v>
      </c>
      <c r="I263" s="48">
        <v>19.234505276499323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6040.4473146687196</v>
      </c>
      <c r="G266" s="47" t="s">
        <v>290</v>
      </c>
    </row>
    <row r="267" spans="3:10" x14ac:dyDescent="0.5">
      <c r="C267" s="5"/>
      <c r="D267" s="112"/>
      <c r="E267" s="112"/>
      <c r="F267" s="50">
        <v>86.55527374424706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4B12-255A-42C7-B91D-7772B08907A5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-0.7695247929233191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69.787166666666664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131.30000000000001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1.75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99.11317890022147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0.94313341780403015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0.67315010612476367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0.60055326423538435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12.26813519990675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1.1447368421052631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14.013425306247399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4.2855565367565671E-2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0.87545585264135439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0.16319247783729746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0.31041060198620363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0.40185277281785331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8.1688581991079784E-2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14.013425306247399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20.080232477672446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6306.0413878113295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90.361046149526118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-0.7695247929233191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7.8504166666666713</v>
      </c>
      <c r="H132" s="7">
        <v>76.599999999999994</v>
      </c>
      <c r="I132" s="7">
        <v>1.6111111111111112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15.411972222222216</v>
      </c>
      <c r="H133" s="7">
        <v>131.30000000000001</v>
      </c>
      <c r="I133" s="7">
        <v>1.75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7.8504166666666713</v>
      </c>
      <c r="H134" s="7">
        <v>76.599999999999994</v>
      </c>
      <c r="I134" s="7">
        <v>1.6111111111111112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15.411972222222216</v>
      </c>
      <c r="H135" s="7">
        <v>131.30000000000001</v>
      </c>
      <c r="I135" s="7">
        <v>1.75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7.8504166666666713</v>
      </c>
      <c r="H136" s="7">
        <v>76.599999999999994</v>
      </c>
      <c r="I136" s="7">
        <v>1.6111111111111112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15.411972222222216</v>
      </c>
      <c r="H137" s="7">
        <v>131.30000000000001</v>
      </c>
      <c r="I137" s="7">
        <v>1.75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69.787166666666664</v>
      </c>
      <c r="H142" s="7">
        <v>131.30000000000001</v>
      </c>
      <c r="I142" s="7">
        <v>1.75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106.32175757422057</v>
      </c>
      <c r="G146" s="7">
        <v>0</v>
      </c>
      <c r="H146" s="7">
        <v>21.323614567431221</v>
      </c>
      <c r="I146" s="2" t="s">
        <v>37</v>
      </c>
    </row>
    <row r="147" spans="3:9" x14ac:dyDescent="0.5">
      <c r="C147" s="5"/>
      <c r="E147" s="2" t="s">
        <v>193</v>
      </c>
      <c r="F147" s="7">
        <v>78.670973565594906</v>
      </c>
      <c r="G147" s="7">
        <v>0</v>
      </c>
      <c r="H147" s="7">
        <v>46.606044418278252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742.01661716280626</v>
      </c>
      <c r="G149" s="7">
        <v>-696.45419330193226</v>
      </c>
      <c r="H149" s="7">
        <v>-1.788874301918665E-15</v>
      </c>
      <c r="I149" s="2" t="s">
        <v>37</v>
      </c>
    </row>
    <row r="150" spans="3:9" x14ac:dyDescent="0.5">
      <c r="C150" s="5"/>
      <c r="E150" s="2" t="s">
        <v>196</v>
      </c>
      <c r="F150" s="7">
        <v>790.89666128830311</v>
      </c>
      <c r="G150" s="7">
        <v>-649.45845407043123</v>
      </c>
      <c r="H150" s="7">
        <v>67.929658985709352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9.1272526495392619</v>
      </c>
      <c r="G152" s="2" t="s">
        <v>55</v>
      </c>
    </row>
    <row r="153" spans="3:9" x14ac:dyDescent="0.5">
      <c r="C153" s="5"/>
      <c r="E153" s="2" t="s">
        <v>199</v>
      </c>
      <c r="F153" s="7">
        <v>-2.6978296411828788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84.228879654016694</v>
      </c>
      <c r="G157" s="23">
        <v>0</v>
      </c>
    </row>
    <row r="158" spans="3:9" x14ac:dyDescent="0.5">
      <c r="C158" s="5"/>
      <c r="E158" s="22" t="s">
        <v>305</v>
      </c>
      <c r="F158" s="23">
        <v>160.21288226344518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658.8644626769601</v>
      </c>
      <c r="G160" s="23">
        <v>-670.66072598253209</v>
      </c>
    </row>
    <row r="161" spans="3:7" x14ac:dyDescent="0.5">
      <c r="C161" s="5"/>
      <c r="E161" s="22" t="s">
        <v>308</v>
      </c>
      <c r="F161" s="23">
        <v>606.92495277302066</v>
      </c>
      <c r="G161" s="23">
        <v>-757.44440049973412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190.65770615932865</v>
      </c>
      <c r="G166" s="2" t="s">
        <v>37</v>
      </c>
    </row>
    <row r="167" spans="3:7" x14ac:dyDescent="0.5">
      <c r="C167" s="5"/>
      <c r="E167" s="2" t="s">
        <v>208</v>
      </c>
      <c r="F167" s="7">
        <v>-115.64665030291853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10.574027698111751</v>
      </c>
      <c r="G169" s="2" t="s">
        <v>55</v>
      </c>
    </row>
    <row r="170" spans="3:7" x14ac:dyDescent="0.5">
      <c r="C170" s="5"/>
      <c r="E170" s="24" t="s">
        <v>199</v>
      </c>
      <c r="F170" s="7">
        <v>-2.4339700458743301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-115.64665030291853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0.92030672214141207</v>
      </c>
      <c r="G178" s="7">
        <v>0.57999999999999996</v>
      </c>
      <c r="H178" s="7">
        <v>0.79679196237367633</v>
      </c>
    </row>
    <row r="179" spans="3:9" x14ac:dyDescent="0.5">
      <c r="C179" s="5"/>
      <c r="E179" s="2" t="s">
        <v>216</v>
      </c>
      <c r="F179" s="7">
        <v>54.811830791213922</v>
      </c>
      <c r="G179" s="7">
        <v>0</v>
      </c>
      <c r="H179" s="7">
        <v>8.2672046382595621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-22.63668444744107</v>
      </c>
      <c r="H180" s="7">
        <v>-1.3371829028951958</v>
      </c>
      <c r="I180" s="2" t="s">
        <v>30</v>
      </c>
    </row>
    <row r="181" spans="3:9" x14ac:dyDescent="0.5">
      <c r="C181" s="5"/>
      <c r="E181" s="2" t="s">
        <v>218</v>
      </c>
      <c r="F181" s="7">
        <v>12.400806957389342</v>
      </c>
      <c r="G181" s="2" t="s">
        <v>55</v>
      </c>
    </row>
    <row r="182" spans="3:9" x14ac:dyDescent="0.5">
      <c r="C182" s="5"/>
      <c r="E182" s="2" t="s">
        <v>219</v>
      </c>
      <c r="F182" s="7">
        <v>-2.0057743543427939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57.095657074181169</v>
      </c>
      <c r="G186" s="7">
        <v>0</v>
      </c>
      <c r="H186" s="7">
        <v>8.6116714981870466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-21.731217069543426</v>
      </c>
      <c r="H187" s="7">
        <v>-1.2836955867793856</v>
      </c>
      <c r="I187" s="2" t="s">
        <v>30</v>
      </c>
    </row>
    <row r="188" spans="3:9" x14ac:dyDescent="0.5">
      <c r="C188" s="5"/>
      <c r="E188" s="2" t="s">
        <v>218</v>
      </c>
      <c r="F188" s="7">
        <v>12.917507247280572</v>
      </c>
      <c r="G188" s="2" t="s">
        <v>55</v>
      </c>
    </row>
    <row r="189" spans="3:9" x14ac:dyDescent="0.5">
      <c r="C189" s="5"/>
      <c r="E189" s="2" t="s">
        <v>219</v>
      </c>
      <c r="F189" s="7">
        <v>-1.9255433801690782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11.654728439911413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99.11317890022147</v>
      </c>
      <c r="G193" s="2" t="s">
        <v>225</v>
      </c>
    </row>
    <row r="194" spans="3:9" x14ac:dyDescent="0.5">
      <c r="C194" s="5"/>
      <c r="E194" s="2" t="s">
        <v>227</v>
      </c>
      <c r="F194" s="7">
        <v>0.16700389192728501</v>
      </c>
      <c r="G194" s="2" t="s">
        <v>69</v>
      </c>
    </row>
    <row r="195" spans="3:9" x14ac:dyDescent="0.5">
      <c r="C195" s="5"/>
      <c r="E195" s="2" t="s">
        <v>228</v>
      </c>
      <c r="F195" s="7">
        <v>0.94313341780403015</v>
      </c>
    </row>
    <row r="196" spans="3:9" x14ac:dyDescent="0.5">
      <c r="C196" s="5"/>
      <c r="E196" s="2" t="s">
        <v>229</v>
      </c>
      <c r="F196" s="7">
        <v>0.67315010612476367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0.60055326423538435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12.26813519990675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1.1447368421052631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14.013425306247399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0.60055326423538435</v>
      </c>
      <c r="G243" s="38">
        <v>4.2855565367565671E-2</v>
      </c>
      <c r="H243" s="7"/>
    </row>
    <row r="244" spans="2:10" x14ac:dyDescent="0.5">
      <c r="C244" s="5"/>
      <c r="E244" s="36" t="s">
        <v>270</v>
      </c>
      <c r="F244" s="37">
        <v>12.26813519990675</v>
      </c>
      <c r="G244" s="38">
        <v>0.87545585264135439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0.16319247783729746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0.31041060198620363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0.40185277281785331</v>
      </c>
      <c r="H248" s="7"/>
    </row>
    <row r="249" spans="2:10" x14ac:dyDescent="0.5">
      <c r="C249" s="5"/>
      <c r="E249" s="36" t="s">
        <v>126</v>
      </c>
      <c r="F249" s="37">
        <v>1.1447368421052631</v>
      </c>
      <c r="G249" s="38">
        <v>8.1688581991079784E-2</v>
      </c>
      <c r="H249" s="7"/>
    </row>
    <row r="250" spans="2:10" x14ac:dyDescent="0.5">
      <c r="C250" s="5"/>
      <c r="E250" s="42" t="s">
        <v>15</v>
      </c>
      <c r="F250" s="43">
        <v>14.013425306247399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14.013425306247399</v>
      </c>
      <c r="G263" s="47" t="s">
        <v>55</v>
      </c>
      <c r="H263" s="3" t="s">
        <v>287</v>
      </c>
      <c r="I263" s="48">
        <v>20.080232477672446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6306.0413878113295</v>
      </c>
      <c r="G266" s="47" t="s">
        <v>290</v>
      </c>
    </row>
    <row r="267" spans="3:10" x14ac:dyDescent="0.5">
      <c r="C267" s="5"/>
      <c r="D267" s="112"/>
      <c r="E267" s="112"/>
      <c r="F267" s="50">
        <v>90.361046149526118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6563-CA15-4727-A8F7-B496E8BFDBAA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-0.7695247929233191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69.787166666666664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131.30000000000001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1.75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-7.344999999994684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98.418167499433139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0.94295387090447524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0.67824453266834983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0.60055326423538435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12.560771579186047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1.1447368421052631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14.306061685526696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4.1978937141237009E-2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0.87800345443034533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0.12174513125956103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0.23442588260052674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0.22323104028221674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0.29860140028804077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8.0017608428417597E-2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14.306061685526696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20.499559401599669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6437.7277584870135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92.248017307198623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-0.7695247929233191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7.8504166666666713</v>
      </c>
      <c r="H132" s="7">
        <v>76.599999999999994</v>
      </c>
      <c r="I132" s="7">
        <v>1.6111111111111112</v>
      </c>
      <c r="J132" s="7">
        <v>115.81916666666677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15.411972222222216</v>
      </c>
      <c r="H133" s="7">
        <v>131.30000000000001</v>
      </c>
      <c r="I133" s="7">
        <v>1.75</v>
      </c>
      <c r="J133" s="7">
        <v>-118.26749999999834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7.8504166666666713</v>
      </c>
      <c r="H134" s="7">
        <v>76.599999999999994</v>
      </c>
      <c r="I134" s="7">
        <v>1.6111111111111112</v>
      </c>
      <c r="J134" s="7">
        <v>115.81916666666677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15.411972222222216</v>
      </c>
      <c r="H135" s="7">
        <v>131.30000000000001</v>
      </c>
      <c r="I135" s="7">
        <v>1.75</v>
      </c>
      <c r="J135" s="7">
        <v>-118.26749999999834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7.8504166666666713</v>
      </c>
      <c r="H136" s="7">
        <v>76.599999999999994</v>
      </c>
      <c r="I136" s="7">
        <v>1.6111111111111112</v>
      </c>
      <c r="J136" s="7">
        <v>115.81916666666677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15.411972222222216</v>
      </c>
      <c r="H137" s="7">
        <v>131.30000000000001</v>
      </c>
      <c r="I137" s="7">
        <v>1.75</v>
      </c>
      <c r="J137" s="7">
        <v>-118.26749999999834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69.787166666666664</v>
      </c>
      <c r="H142" s="7">
        <v>131.30000000000001</v>
      </c>
      <c r="I142" s="7">
        <v>1.75</v>
      </c>
      <c r="J142" s="7">
        <v>-7.344999999994684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105.80806269827353</v>
      </c>
      <c r="G146" s="7">
        <v>0</v>
      </c>
      <c r="H146" s="7">
        <v>21.055896900738016</v>
      </c>
      <c r="I146" s="2" t="s">
        <v>37</v>
      </c>
    </row>
    <row r="147" spans="3:9" x14ac:dyDescent="0.5">
      <c r="C147" s="5"/>
      <c r="E147" s="2" t="s">
        <v>193</v>
      </c>
      <c r="F147" s="7">
        <v>78.670973565594906</v>
      </c>
      <c r="G147" s="7">
        <v>0</v>
      </c>
      <c r="H147" s="7">
        <v>46.58784923522802</v>
      </c>
      <c r="I147" s="2" t="s">
        <v>37</v>
      </c>
    </row>
    <row r="148" spans="3:9" x14ac:dyDescent="0.5">
      <c r="C148" s="5"/>
      <c r="E148" s="2" t="s">
        <v>194</v>
      </c>
      <c r="F148" s="7">
        <v>137.92136237760457</v>
      </c>
      <c r="G148" s="7">
        <v>-137.92136237755301</v>
      </c>
      <c r="H148" s="7">
        <v>18.849252858255479</v>
      </c>
      <c r="I148" s="2" t="s">
        <v>37</v>
      </c>
    </row>
    <row r="149" spans="3:9" x14ac:dyDescent="0.5">
      <c r="C149" s="5"/>
      <c r="E149" s="2" t="s">
        <v>195</v>
      </c>
      <c r="F149" s="7">
        <v>742.01661716280626</v>
      </c>
      <c r="G149" s="7">
        <v>-696.45419330193226</v>
      </c>
      <c r="H149" s="7">
        <v>-1.788874301918665E-15</v>
      </c>
      <c r="I149" s="2" t="s">
        <v>37</v>
      </c>
    </row>
    <row r="150" spans="3:9" x14ac:dyDescent="0.5">
      <c r="C150" s="5"/>
      <c r="E150" s="2" t="s">
        <v>196</v>
      </c>
      <c r="F150" s="7">
        <v>926.52400008436769</v>
      </c>
      <c r="G150" s="7">
        <v>-781.7189288749297</v>
      </c>
      <c r="H150" s="7">
        <v>86.492998994221963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9.9503909374083346</v>
      </c>
      <c r="G152" s="2" t="s">
        <v>55</v>
      </c>
    </row>
    <row r="153" spans="3:9" x14ac:dyDescent="0.5">
      <c r="C153" s="5"/>
      <c r="E153" s="2" t="s">
        <v>199</v>
      </c>
      <c r="F153" s="7">
        <v>-3.5896588881322047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83.171387311062887</v>
      </c>
      <c r="G157" s="23">
        <v>0</v>
      </c>
    </row>
    <row r="158" spans="3:9" x14ac:dyDescent="0.5">
      <c r="C158" s="5"/>
      <c r="E158" s="22" t="s">
        <v>305</v>
      </c>
      <c r="F158" s="23">
        <v>160.15035406990836</v>
      </c>
      <c r="G158" s="23">
        <v>0</v>
      </c>
    </row>
    <row r="159" spans="3:9" x14ac:dyDescent="0.5">
      <c r="C159" s="5"/>
      <c r="E159" s="22" t="s">
        <v>306</v>
      </c>
      <c r="F159" s="23">
        <v>473.97014999998493</v>
      </c>
      <c r="G159" s="23">
        <v>-473.97014999998834</v>
      </c>
    </row>
    <row r="160" spans="3:9" x14ac:dyDescent="0.5">
      <c r="C160" s="5"/>
      <c r="E160" s="22" t="s">
        <v>307</v>
      </c>
      <c r="F160" s="23">
        <v>658.8644626769601</v>
      </c>
      <c r="G160" s="23">
        <v>-670.66072598253209</v>
      </c>
    </row>
    <row r="161" spans="3:7" x14ac:dyDescent="0.5">
      <c r="C161" s="5"/>
      <c r="E161" s="22" t="s">
        <v>308</v>
      </c>
      <c r="F161" s="23">
        <v>766.0186817803808</v>
      </c>
      <c r="G161" s="23">
        <v>-715.92500753412423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222.65937349327947</v>
      </c>
      <c r="G166" s="2" t="s">
        <v>37</v>
      </c>
    </row>
    <row r="167" spans="3:7" x14ac:dyDescent="0.5">
      <c r="C167" s="5"/>
      <c r="E167" s="2" t="s">
        <v>208</v>
      </c>
      <c r="F167" s="7">
        <v>-138.22206869203507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11.254222774506312</v>
      </c>
      <c r="G169" s="2" t="s">
        <v>55</v>
      </c>
    </row>
    <row r="170" spans="3:7" x14ac:dyDescent="0.5">
      <c r="C170" s="5"/>
      <c r="E170" s="24" t="s">
        <v>199</v>
      </c>
      <c r="F170" s="7">
        <v>-3.2347441290953962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-138.22206869203507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0.91042266544009331</v>
      </c>
      <c r="G178" s="7">
        <v>0.57999999999999996</v>
      </c>
      <c r="H178" s="7">
        <v>0.80041082171978339</v>
      </c>
    </row>
    <row r="179" spans="3:9" x14ac:dyDescent="0.5">
      <c r="C179" s="5"/>
      <c r="E179" s="2" t="s">
        <v>216</v>
      </c>
      <c r="F179" s="7">
        <v>71.669553875453261</v>
      </c>
      <c r="G179" s="7">
        <v>0</v>
      </c>
      <c r="H179" s="7">
        <v>8.8537433283324223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-30.31530445634651</v>
      </c>
      <c r="H180" s="7">
        <v>-1.7930258176986111</v>
      </c>
      <c r="I180" s="2" t="s">
        <v>30</v>
      </c>
    </row>
    <row r="181" spans="3:9" x14ac:dyDescent="0.5">
      <c r="C181" s="5"/>
      <c r="E181" s="2" t="s">
        <v>218</v>
      </c>
      <c r="F181" s="7">
        <v>13.280614992498633</v>
      </c>
      <c r="G181" s="2" t="s">
        <v>55</v>
      </c>
    </row>
    <row r="182" spans="3:9" x14ac:dyDescent="0.5">
      <c r="C182" s="5"/>
      <c r="E182" s="2" t="s">
        <v>219</v>
      </c>
      <c r="F182" s="7">
        <v>-2.6895387265479167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74.655785286930481</v>
      </c>
      <c r="G186" s="7">
        <v>0</v>
      </c>
      <c r="H186" s="7">
        <v>9.2226493003462586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-29.102692278092647</v>
      </c>
      <c r="H187" s="7">
        <v>-1.7213047849906655</v>
      </c>
      <c r="I187" s="2" t="s">
        <v>30</v>
      </c>
    </row>
    <row r="188" spans="3:9" x14ac:dyDescent="0.5">
      <c r="C188" s="5"/>
      <c r="E188" s="2" t="s">
        <v>218</v>
      </c>
      <c r="F188" s="7">
        <v>13.833973950519388</v>
      </c>
      <c r="G188" s="2" t="s">
        <v>55</v>
      </c>
    </row>
    <row r="189" spans="3:9" x14ac:dyDescent="0.5">
      <c r="C189" s="5"/>
      <c r="E189" s="2" t="s">
        <v>219</v>
      </c>
      <c r="F189" s="7">
        <v>-2.5819571774859984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11.932733000226744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98.418167499433139</v>
      </c>
      <c r="G193" s="2" t="s">
        <v>225</v>
      </c>
    </row>
    <row r="194" spans="3:9" x14ac:dyDescent="0.5">
      <c r="C194" s="5"/>
      <c r="E194" s="2" t="s">
        <v>227</v>
      </c>
      <c r="F194" s="7">
        <v>0.17098749770459362</v>
      </c>
      <c r="G194" s="2" t="s">
        <v>69</v>
      </c>
    </row>
    <row r="195" spans="3:9" x14ac:dyDescent="0.5">
      <c r="C195" s="5"/>
      <c r="E195" s="2" t="s">
        <v>228</v>
      </c>
      <c r="F195" s="7">
        <v>0.94295387090447524</v>
      </c>
    </row>
    <row r="196" spans="3:9" x14ac:dyDescent="0.5">
      <c r="C196" s="5"/>
      <c r="E196" s="2" t="s">
        <v>229</v>
      </c>
      <c r="F196" s="7">
        <v>0.67824453266834983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0.60055326423538435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12.560771579186047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1.1447368421052631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14.306061685526696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0.60055326423538435</v>
      </c>
      <c r="G243" s="38">
        <v>4.1978937141237009E-2</v>
      </c>
      <c r="H243" s="7"/>
    </row>
    <row r="244" spans="2:10" x14ac:dyDescent="0.5">
      <c r="C244" s="5"/>
      <c r="E244" s="36" t="s">
        <v>270</v>
      </c>
      <c r="F244" s="37">
        <v>12.560771579186047</v>
      </c>
      <c r="G244" s="38">
        <v>0.87800345443034533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0.12174513125956103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0.23442588260052674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0.22323104028221674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0.29860140028804077</v>
      </c>
      <c r="H248" s="7"/>
    </row>
    <row r="249" spans="2:10" x14ac:dyDescent="0.5">
      <c r="C249" s="5"/>
      <c r="E249" s="36" t="s">
        <v>126</v>
      </c>
      <c r="F249" s="37">
        <v>1.1447368421052631</v>
      </c>
      <c r="G249" s="38">
        <v>8.0017608428417597E-2</v>
      </c>
      <c r="H249" s="7"/>
    </row>
    <row r="250" spans="2:10" x14ac:dyDescent="0.5">
      <c r="C250" s="5"/>
      <c r="E250" s="42" t="s">
        <v>15</v>
      </c>
      <c r="F250" s="43">
        <v>14.306061685526696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14.306061685526696</v>
      </c>
      <c r="G263" s="47" t="s">
        <v>55</v>
      </c>
      <c r="H263" s="3" t="s">
        <v>287</v>
      </c>
      <c r="I263" s="48">
        <v>20.499559401599669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6437.7277584870135</v>
      </c>
      <c r="G266" s="47" t="s">
        <v>290</v>
      </c>
    </row>
    <row r="267" spans="3:10" x14ac:dyDescent="0.5">
      <c r="C267" s="5"/>
      <c r="D267" s="112"/>
      <c r="E267" s="112"/>
      <c r="F267" s="50">
        <v>92.248017307198623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5C8C-3D1E-4C74-9FC7-2FD3FFFC6D19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23.127741363439931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flat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103.39490729689609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150.4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2.8611111111111107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80.365790313370695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0.93799644401521209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0.67676603409862712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20.16177249963339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1.1686935735659041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21.330466073199293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0.94521012482543409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0.24634568804591706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0.33041930168313588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0.36844513509638127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5.4789875174565988E-2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21.330466073199293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20.630093522836042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9598.709732939682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92.835420852762297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23.127741363439931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4.8697777777777933</v>
      </c>
      <c r="H132" s="7">
        <v>57.7</v>
      </c>
      <c r="I132" s="7">
        <v>2.8611111111111107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17.272472222222181</v>
      </c>
      <c r="H133" s="7">
        <v>111.5</v>
      </c>
      <c r="I133" s="7">
        <v>2.3611111111111107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29.555203648448067</v>
      </c>
      <c r="H134" s="7">
        <v>150.4</v>
      </c>
      <c r="I134" s="7">
        <v>1.9201582941282633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4.8697777777777933</v>
      </c>
      <c r="H135" s="7">
        <v>57.7</v>
      </c>
      <c r="I135" s="7">
        <v>2.8611111111111107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17.272472222222181</v>
      </c>
      <c r="H136" s="7">
        <v>111.5</v>
      </c>
      <c r="I136" s="7">
        <v>2.3611111111111107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29.555203648448067</v>
      </c>
      <c r="H137" s="7">
        <v>150.4</v>
      </c>
      <c r="I137" s="7">
        <v>1.9201582941282633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321</v>
      </c>
      <c r="F142" s="19">
        <v>6310</v>
      </c>
      <c r="G142" s="7">
        <v>103.39490729689609</v>
      </c>
      <c r="H142" s="7">
        <v>150.4</v>
      </c>
      <c r="I142" s="7">
        <v>2.8611111111111107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126.71798713912762</v>
      </c>
      <c r="G146" s="7">
        <v>0</v>
      </c>
      <c r="H146" s="7">
        <v>29.972813985898689</v>
      </c>
      <c r="I146" s="2" t="s">
        <v>37</v>
      </c>
    </row>
    <row r="147" spans="3:9" x14ac:dyDescent="0.5">
      <c r="C147" s="5"/>
      <c r="E147" s="2" t="s">
        <v>193</v>
      </c>
      <c r="F147" s="7">
        <v>49.829023556424929</v>
      </c>
      <c r="G147" s="7">
        <v>0</v>
      </c>
      <c r="H147" s="7">
        <v>45.001825867423349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1114.9276405643348</v>
      </c>
      <c r="G149" s="7">
        <v>-1763.9166951852676</v>
      </c>
      <c r="H149" s="7">
        <v>0.12759226457668615</v>
      </c>
      <c r="I149" s="2" t="s">
        <v>37</v>
      </c>
    </row>
    <row r="150" spans="3:9" x14ac:dyDescent="0.5">
      <c r="C150" s="5"/>
      <c r="E150" s="2" t="s">
        <v>196</v>
      </c>
      <c r="F150" s="7">
        <v>1164.6940560053229</v>
      </c>
      <c r="G150" s="7">
        <v>-1719.215334479597</v>
      </c>
      <c r="H150" s="7">
        <v>75.102232117898879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14.760312900852741</v>
      </c>
      <c r="G152" s="2" t="s">
        <v>55</v>
      </c>
    </row>
    <row r="153" spans="3:9" x14ac:dyDescent="0.5">
      <c r="C153" s="5"/>
      <c r="E153" s="2" t="s">
        <v>199</v>
      </c>
      <c r="F153" s="7">
        <v>-3.985953764358531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115.32018915098109</v>
      </c>
      <c r="G157" s="23">
        <v>0</v>
      </c>
    </row>
    <row r="158" spans="3:9" x14ac:dyDescent="0.5">
      <c r="C158" s="5"/>
      <c r="E158" s="22" t="s">
        <v>305</v>
      </c>
      <c r="F158" s="23">
        <v>154.67701777727891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733.58895722122418</v>
      </c>
      <c r="G160" s="23">
        <v>-829.10655603105181</v>
      </c>
    </row>
    <row r="161" spans="3:7" x14ac:dyDescent="0.5">
      <c r="C161" s="5"/>
      <c r="E161" s="22" t="s">
        <v>308</v>
      </c>
      <c r="F161" s="23">
        <v>683.94717181095166</v>
      </c>
      <c r="G161" s="23">
        <v>-890.55034572528916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281.70630925975894</v>
      </c>
      <c r="G166" s="2" t="s">
        <v>37</v>
      </c>
    </row>
    <row r="167" spans="3:7" x14ac:dyDescent="0.5">
      <c r="C167" s="5"/>
      <c r="E167" s="2" t="s">
        <v>208</v>
      </c>
      <c r="F167" s="7">
        <v>-304.59338202006023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17.127783988068995</v>
      </c>
      <c r="G169" s="2" t="s">
        <v>55</v>
      </c>
    </row>
    <row r="170" spans="3:7" x14ac:dyDescent="0.5">
      <c r="C170" s="5"/>
      <c r="E170" s="24" t="s">
        <v>199</v>
      </c>
      <c r="F170" s="7">
        <v>-3.6164979149377801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-304.59338202006023</v>
      </c>
      <c r="G172" s="2" t="s">
        <v>37</v>
      </c>
    </row>
    <row r="173" spans="3:7" x14ac:dyDescent="0.5">
      <c r="C173" s="5"/>
      <c r="E173" s="2" t="s">
        <v>212</v>
      </c>
      <c r="F173" s="7">
        <v>-98.322492317688756</v>
      </c>
      <c r="G173" s="2" t="s">
        <v>37</v>
      </c>
    </row>
    <row r="174" spans="3:7" x14ac:dyDescent="0.5">
      <c r="C174" s="5"/>
      <c r="E174" s="2" t="s">
        <v>213</v>
      </c>
      <c r="F174" s="7">
        <v>-13.250934594813204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0.92913675794229711</v>
      </c>
      <c r="G178" s="7">
        <v>0.57999999999999996</v>
      </c>
      <c r="H178" s="7">
        <v>0.80806912035567302</v>
      </c>
    </row>
    <row r="179" spans="3:9" x14ac:dyDescent="0.5">
      <c r="C179" s="5"/>
      <c r="E179" s="2" t="s">
        <v>216</v>
      </c>
      <c r="F179" s="7">
        <v>78.054994809701299</v>
      </c>
      <c r="G179" s="7">
        <v>0</v>
      </c>
      <c r="H179" s="7">
        <v>11.415184323271685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-64.666781298767475</v>
      </c>
      <c r="H180" s="7">
        <v>-1.7091159502659723</v>
      </c>
      <c r="I180" s="2" t="s">
        <v>30</v>
      </c>
    </row>
    <row r="181" spans="3:9" x14ac:dyDescent="0.5">
      <c r="C181" s="5"/>
      <c r="E181" s="2" t="s">
        <v>218</v>
      </c>
      <c r="F181" s="7">
        <v>20.00828141106787</v>
      </c>
      <c r="G181" s="2" t="s">
        <v>55</v>
      </c>
    </row>
    <row r="182" spans="3:9" x14ac:dyDescent="0.5">
      <c r="C182" s="5"/>
      <c r="E182" s="2" t="s">
        <v>219</v>
      </c>
      <c r="F182" s="7">
        <v>-2.9957004572717461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81.307286260105528</v>
      </c>
      <c r="G186" s="7">
        <v>0</v>
      </c>
      <c r="H186" s="7">
        <v>11.890817003408007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-62.08011004681677</v>
      </c>
      <c r="H187" s="7">
        <v>-1.6407513122553334</v>
      </c>
      <c r="I187" s="2" t="s">
        <v>30</v>
      </c>
    </row>
    <row r="188" spans="3:9" x14ac:dyDescent="0.5">
      <c r="C188" s="5"/>
      <c r="E188" s="2" t="s">
        <v>218</v>
      </c>
      <c r="F188" s="7">
        <v>20.841959803195703</v>
      </c>
      <c r="G188" s="2" t="s">
        <v>55</v>
      </c>
    </row>
    <row r="189" spans="3:9" x14ac:dyDescent="0.5">
      <c r="C189" s="5"/>
      <c r="E189" s="2" t="s">
        <v>219</v>
      </c>
      <c r="F189" s="7">
        <v>-2.8758724389808763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19.153683874651719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80.365790313370695</v>
      </c>
      <c r="G193" s="2" t="s">
        <v>225</v>
      </c>
    </row>
    <row r="194" spans="3:9" x14ac:dyDescent="0.5">
      <c r="C194" s="5"/>
      <c r="E194" s="2" t="s">
        <v>227</v>
      </c>
      <c r="F194" s="7">
        <v>0.18524784610186243</v>
      </c>
      <c r="G194" s="2" t="s">
        <v>69</v>
      </c>
    </row>
    <row r="195" spans="3:9" x14ac:dyDescent="0.5">
      <c r="C195" s="5"/>
      <c r="E195" s="2" t="s">
        <v>228</v>
      </c>
      <c r="F195" s="7">
        <v>0.93799644401521209</v>
      </c>
    </row>
    <row r="196" spans="3:9" x14ac:dyDescent="0.5">
      <c r="C196" s="5"/>
      <c r="E196" s="2" t="s">
        <v>229</v>
      </c>
      <c r="F196" s="7">
        <v>0.67676603409862712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20.16177249963339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1.1686935735659041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21.330466073199293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20.16177249963339</v>
      </c>
      <c r="G244" s="38">
        <v>0.94521012482543409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0.24634568804591706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0.33041930168313588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0.36844513509638127</v>
      </c>
      <c r="H248" s="7"/>
    </row>
    <row r="249" spans="2:10" x14ac:dyDescent="0.5">
      <c r="C249" s="5"/>
      <c r="E249" s="36" t="s">
        <v>126</v>
      </c>
      <c r="F249" s="37">
        <v>1.1686935735659041</v>
      </c>
      <c r="G249" s="38">
        <v>5.4789875174565988E-2</v>
      </c>
      <c r="H249" s="7"/>
    </row>
    <row r="250" spans="2:10" x14ac:dyDescent="0.5">
      <c r="C250" s="5"/>
      <c r="E250" s="42" t="s">
        <v>15</v>
      </c>
      <c r="F250" s="43">
        <v>21.330466073199293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21.330466073199293</v>
      </c>
      <c r="G263" s="47" t="s">
        <v>55</v>
      </c>
      <c r="H263" s="3" t="s">
        <v>287</v>
      </c>
      <c r="I263" s="48">
        <v>20.630093522836042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9598.709732939682</v>
      </c>
      <c r="G266" s="47" t="s">
        <v>290</v>
      </c>
    </row>
    <row r="267" spans="3:10" x14ac:dyDescent="0.5">
      <c r="C267" s="5"/>
      <c r="D267" s="112"/>
      <c r="E267" s="112"/>
      <c r="F267" s="50">
        <v>92.835420852762297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8CFF-39A2-4217-8A7C-11D2D451241F}">
  <dimension ref="B1:Z281"/>
  <sheetViews>
    <sheetView topLeftCell="A56" zoomScale="80" zoomScaleNormal="80" workbookViewId="0">
      <selection activeCell="L77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1" width="11.41015625" style="2"/>
    <col min="12" max="12" width="5.234375" style="51" customWidth="1"/>
    <col min="13" max="13" width="37.5859375" style="2" customWidth="1"/>
    <col min="14" max="14" width="17.46875" style="6" customWidth="1"/>
    <col min="15" max="15" width="13.9375" style="83" customWidth="1"/>
    <col min="16" max="16384" width="11.41015625" style="2"/>
  </cols>
  <sheetData>
    <row r="1" spans="2:26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26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26" x14ac:dyDescent="0.5">
      <c r="L3" s="74"/>
      <c r="M3" s="55" t="s">
        <v>324</v>
      </c>
      <c r="N3" s="56" t="str">
        <f>G5</f>
        <v>small</v>
      </c>
      <c r="O3" s="79"/>
      <c r="T3" s="87" t="s">
        <v>344</v>
      </c>
      <c r="U3" s="88" t="s">
        <v>28</v>
      </c>
      <c r="V3" s="88"/>
      <c r="W3" s="89"/>
      <c r="X3" s="88"/>
      <c r="Y3" s="88"/>
      <c r="Z3" s="88"/>
    </row>
    <row r="4" spans="2:26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  <c r="T4" s="90"/>
      <c r="U4" s="88"/>
      <c r="V4" s="88" t="s">
        <v>29</v>
      </c>
      <c r="W4" s="91">
        <v>120</v>
      </c>
      <c r="X4" s="88" t="s">
        <v>30</v>
      </c>
      <c r="Y4" s="88"/>
      <c r="Z4" s="88"/>
    </row>
    <row r="5" spans="2:26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120</v>
      </c>
      <c r="O5" s="79" t="s">
        <v>30</v>
      </c>
      <c r="T5" s="90"/>
      <c r="U5" s="88"/>
      <c r="V5" s="88" t="s">
        <v>36</v>
      </c>
      <c r="W5" s="91">
        <v>286.48734680884922</v>
      </c>
      <c r="X5" s="88" t="s">
        <v>37</v>
      </c>
      <c r="Y5" s="88"/>
      <c r="Z5" s="88"/>
    </row>
    <row r="6" spans="2:26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162</v>
      </c>
      <c r="O6" s="79" t="s">
        <v>30</v>
      </c>
      <c r="T6" s="90"/>
      <c r="U6" s="88"/>
      <c r="V6" s="88" t="s">
        <v>345</v>
      </c>
      <c r="W6" s="91">
        <v>4000</v>
      </c>
      <c r="X6" s="88" t="s">
        <v>33</v>
      </c>
      <c r="Y6" s="88"/>
      <c r="Z6" s="88"/>
    </row>
    <row r="7" spans="2:26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  <c r="T7" s="87" t="s">
        <v>344</v>
      </c>
      <c r="U7" s="88" t="s">
        <v>52</v>
      </c>
      <c r="V7" s="88"/>
      <c r="W7" s="89"/>
      <c r="X7" s="88"/>
      <c r="Y7" s="88"/>
      <c r="Z7" s="88"/>
    </row>
    <row r="8" spans="2:26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  <c r="T8" s="90"/>
      <c r="U8" s="88"/>
      <c r="V8" s="88" t="s">
        <v>53</v>
      </c>
      <c r="W8" s="91">
        <v>60</v>
      </c>
      <c r="X8" s="88" t="s">
        <v>55</v>
      </c>
      <c r="Y8" s="88"/>
      <c r="Z8" s="88"/>
    </row>
    <row r="9" spans="2:26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  <c r="T9" s="90"/>
      <c r="U9" s="88"/>
      <c r="V9" s="88" t="s">
        <v>127</v>
      </c>
      <c r="W9" s="91">
        <v>89.25</v>
      </c>
      <c r="X9" s="88" t="s">
        <v>30</v>
      </c>
      <c r="Y9" s="88"/>
      <c r="Z9" s="88"/>
    </row>
    <row r="10" spans="2:26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286.48734680884922</v>
      </c>
      <c r="O10" s="79" t="s">
        <v>37</v>
      </c>
      <c r="T10" s="90"/>
      <c r="U10" s="88"/>
      <c r="V10" s="88" t="s">
        <v>64</v>
      </c>
      <c r="W10" s="91">
        <v>300</v>
      </c>
      <c r="X10" s="88" t="s">
        <v>65</v>
      </c>
      <c r="Y10" s="88"/>
      <c r="Z10" s="88"/>
    </row>
    <row r="11" spans="2:26" ht="17.7" customHeight="1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386.75791819194643</v>
      </c>
      <c r="O11" s="79" t="s">
        <v>37</v>
      </c>
      <c r="T11" s="87" t="s">
        <v>344</v>
      </c>
      <c r="U11" s="88" t="s">
        <v>99</v>
      </c>
      <c r="V11" s="88"/>
      <c r="W11" s="89"/>
      <c r="X11" s="88"/>
      <c r="Y11" s="88"/>
      <c r="Z11" s="88"/>
    </row>
    <row r="12" spans="2:26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  <c r="T12" s="90"/>
      <c r="U12" s="88"/>
      <c r="V12" s="88" t="s">
        <v>127</v>
      </c>
      <c r="W12" s="91">
        <v>0</v>
      </c>
      <c r="X12" s="88" t="s">
        <v>30</v>
      </c>
      <c r="Y12" s="88"/>
      <c r="Z12" s="88"/>
    </row>
    <row r="13" spans="2:26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  <c r="T13" s="90"/>
      <c r="U13" s="88"/>
      <c r="V13" s="88" t="s">
        <v>39</v>
      </c>
      <c r="W13" s="92">
        <v>0.62713144444920599</v>
      </c>
      <c r="X13" s="88"/>
      <c r="Y13" s="88"/>
      <c r="Z13" s="88"/>
    </row>
    <row r="14" spans="2:26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  <c r="T14" s="87" t="s">
        <v>344</v>
      </c>
      <c r="U14" s="88" t="s">
        <v>85</v>
      </c>
      <c r="V14" s="88"/>
      <c r="W14" s="89"/>
      <c r="X14" s="88"/>
      <c r="Y14" s="88"/>
      <c r="Z14" s="88"/>
    </row>
    <row r="15" spans="2:26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  <c r="T15" s="90"/>
      <c r="U15" s="88"/>
      <c r="V15" s="88" t="s">
        <v>86</v>
      </c>
      <c r="W15" s="92" t="s">
        <v>277</v>
      </c>
      <c r="X15" s="88"/>
      <c r="Y15" s="88"/>
      <c r="Z15" s="88"/>
    </row>
    <row r="16" spans="2:26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  <c r="T16" s="90"/>
      <c r="U16" s="88"/>
      <c r="V16" s="88" t="s">
        <v>346</v>
      </c>
      <c r="W16" s="91">
        <v>0</v>
      </c>
      <c r="X16" s="88" t="s">
        <v>65</v>
      </c>
      <c r="Y16" s="88"/>
      <c r="Z16" s="88"/>
    </row>
    <row r="17" spans="3:26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  <c r="T17" s="87" t="s">
        <v>344</v>
      </c>
      <c r="U17" s="88" t="s">
        <v>64</v>
      </c>
      <c r="V17" s="88"/>
      <c r="W17" s="89"/>
      <c r="X17" s="88"/>
      <c r="Y17" s="88"/>
      <c r="Z17" s="88"/>
    </row>
    <row r="18" spans="3:26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  <c r="P18" s="29"/>
      <c r="T18" s="90"/>
      <c r="U18" s="88"/>
      <c r="V18" s="88" t="s">
        <v>15</v>
      </c>
      <c r="W18" s="91">
        <v>1610.5</v>
      </c>
      <c r="X18" s="88" t="s">
        <v>65</v>
      </c>
      <c r="Y18" s="88"/>
      <c r="Z18" s="88"/>
    </row>
    <row r="19" spans="3:26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  <c r="T19" s="90"/>
      <c r="U19" s="88"/>
      <c r="V19" s="88"/>
      <c r="W19" s="88"/>
      <c r="X19" s="88"/>
      <c r="Y19" s="88"/>
      <c r="Z19" s="88"/>
    </row>
    <row r="20" spans="3:26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26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26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26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26" ht="15.7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  <c r="Q24" s="1"/>
    </row>
    <row r="25" spans="3:26" x14ac:dyDescent="0.5">
      <c r="C25" s="5"/>
      <c r="E25" s="2" t="s">
        <v>29</v>
      </c>
      <c r="G25" s="2">
        <v>120</v>
      </c>
      <c r="H25" s="2" t="s">
        <v>30</v>
      </c>
      <c r="L25" s="74"/>
      <c r="M25" s="55" t="s">
        <v>349</v>
      </c>
      <c r="N25" s="56"/>
      <c r="O25" s="79"/>
    </row>
    <row r="26" spans="3:26" ht="14.35" customHeight="1" x14ac:dyDescent="0.5">
      <c r="C26" s="5"/>
      <c r="E26" s="2" t="s">
        <v>31</v>
      </c>
      <c r="G26" s="2">
        <v>162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26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26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26" ht="14.35" customHeight="1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26" x14ac:dyDescent="0.5">
      <c r="C30" s="5"/>
      <c r="E30" s="2" t="s">
        <v>36</v>
      </c>
      <c r="G30" s="2">
        <v>286.48734680884922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26" x14ac:dyDescent="0.5">
      <c r="C31" s="5"/>
      <c r="E31" s="2" t="s">
        <v>38</v>
      </c>
      <c r="G31" s="2">
        <v>386.75791819194643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26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6" ht="15.7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  <c r="P33" s="1"/>
    </row>
    <row r="34" spans="3:16" x14ac:dyDescent="0.5">
      <c r="C34" s="5"/>
      <c r="F34" s="2" t="s">
        <v>42</v>
      </c>
      <c r="G34" s="2">
        <v>216.21686551611265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6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6" x14ac:dyDescent="0.5">
      <c r="C36" s="5"/>
      <c r="E36" s="2" t="s">
        <v>44</v>
      </c>
      <c r="G36" s="7">
        <v>3.5685900896196601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6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6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6" x14ac:dyDescent="0.5">
      <c r="C39" s="5" t="s">
        <v>46</v>
      </c>
      <c r="D39" s="2" t="s">
        <v>47</v>
      </c>
      <c r="L39" s="74"/>
      <c r="M39" s="55" t="str">
        <f t="shared" ref="M39:O39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6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ref="M40:O40" si="5">E128</f>
        <v>final temperatur T(t=end of cycle):</v>
      </c>
      <c r="N40" s="58">
        <f t="shared" si="5"/>
        <v>23.127741363439931</v>
      </c>
      <c r="O40" s="79" t="str">
        <f t="shared" si="5"/>
        <v>°C</v>
      </c>
    </row>
    <row r="41" spans="3:16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6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hilly</v>
      </c>
      <c r="O42" s="79"/>
    </row>
    <row r="43" spans="3:16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6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6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6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103.39490729689609</v>
      </c>
      <c r="O46" s="79" t="s">
        <v>331</v>
      </c>
    </row>
    <row r="47" spans="3:16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150.4</v>
      </c>
      <c r="O47" s="79" t="s">
        <v>332</v>
      </c>
    </row>
    <row r="48" spans="3:16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2.8611111111111107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0.20611442644496947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78.11098116940282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0.93761718783630554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0.67395460348382652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21.111165823409337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1.1686935735659041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22.27985939697524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6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6"/>
        <v>0.94754484071274847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6"/>
        <v>0.18094809686112667</v>
      </c>
      <c r="O64" s="81"/>
    </row>
    <row r="65" spans="3:15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6"/>
        <v>0.24464544539491082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6"/>
        <v>0.24452024763499955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6"/>
        <v>0.27743105082171143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6"/>
        <v>5.2455159287251529E-2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6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7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7"/>
        <v>22.27985939697524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21.548314108932985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8">F266</f>
        <v>10025.936728638859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8"/>
        <v>96.967413490198538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9" x14ac:dyDescent="0.5">
      <c r="C81" s="5" t="s">
        <v>98</v>
      </c>
      <c r="D81" s="2" t="s">
        <v>99</v>
      </c>
    </row>
    <row r="82" spans="3:19" x14ac:dyDescent="0.5">
      <c r="C82" s="5"/>
      <c r="E82" s="2" t="s">
        <v>100</v>
      </c>
      <c r="F82" s="6"/>
    </row>
    <row r="83" spans="3:19" x14ac:dyDescent="0.5">
      <c r="C83" s="5"/>
      <c r="E83" s="2" t="s">
        <v>101</v>
      </c>
      <c r="F83" s="10">
        <v>0</v>
      </c>
      <c r="G83" s="2" t="s">
        <v>30</v>
      </c>
    </row>
    <row r="84" spans="3:19" x14ac:dyDescent="0.5">
      <c r="C84" s="5"/>
      <c r="E84" s="2" t="s">
        <v>102</v>
      </c>
      <c r="F84" s="10">
        <v>0</v>
      </c>
      <c r="G84" s="2" t="s">
        <v>30</v>
      </c>
    </row>
    <row r="85" spans="3:19" x14ac:dyDescent="0.5">
      <c r="C85" s="5"/>
      <c r="E85" s="2" t="s">
        <v>103</v>
      </c>
      <c r="F85" s="12">
        <v>0</v>
      </c>
    </row>
    <row r="86" spans="3:19" x14ac:dyDescent="0.5">
      <c r="C86" s="5"/>
      <c r="E86" s="2" t="s">
        <v>104</v>
      </c>
      <c r="F86" s="12">
        <v>0</v>
      </c>
    </row>
    <row r="87" spans="3:19" ht="15.7" x14ac:dyDescent="0.5">
      <c r="C87" s="5"/>
      <c r="E87" s="2" t="s">
        <v>105</v>
      </c>
      <c r="F87" s="10">
        <v>0</v>
      </c>
      <c r="G87" s="2" t="s">
        <v>30</v>
      </c>
      <c r="Q87" s="1"/>
    </row>
    <row r="88" spans="3:19" x14ac:dyDescent="0.5">
      <c r="C88" s="5"/>
      <c r="E88" s="2" t="s">
        <v>106</v>
      </c>
      <c r="F88" s="10">
        <v>0</v>
      </c>
      <c r="G88" s="2" t="s">
        <v>30</v>
      </c>
    </row>
    <row r="89" spans="3:19" x14ac:dyDescent="0.5">
      <c r="C89" s="5"/>
      <c r="E89" s="2" t="s">
        <v>107</v>
      </c>
      <c r="F89" s="10">
        <v>0</v>
      </c>
      <c r="G89" s="2" t="s">
        <v>65</v>
      </c>
    </row>
    <row r="90" spans="3:19" ht="15.7" x14ac:dyDescent="0.5">
      <c r="C90" s="5"/>
      <c r="E90" s="2" t="s">
        <v>108</v>
      </c>
      <c r="F90" s="10">
        <v>0</v>
      </c>
      <c r="G90" s="2" t="s">
        <v>65</v>
      </c>
      <c r="R90" s="1"/>
    </row>
    <row r="91" spans="3:19" x14ac:dyDescent="0.5">
      <c r="C91" s="5"/>
      <c r="E91" s="2" t="s">
        <v>109</v>
      </c>
      <c r="F91" s="10">
        <v>0</v>
      </c>
      <c r="G91" s="2" t="s">
        <v>65</v>
      </c>
    </row>
    <row r="92" spans="3:19" ht="30.7" x14ac:dyDescent="0.5">
      <c r="C92" s="5"/>
      <c r="E92" s="2" t="s">
        <v>110</v>
      </c>
      <c r="F92" s="10">
        <v>0</v>
      </c>
      <c r="G92" s="2" t="s">
        <v>65</v>
      </c>
      <c r="K92" s="13"/>
    </row>
    <row r="93" spans="3:19" ht="30.7" x14ac:dyDescent="0.5">
      <c r="C93" s="5"/>
      <c r="F93" s="12"/>
      <c r="K93" s="13"/>
      <c r="S93" s="1"/>
    </row>
    <row r="94" spans="3:19" ht="30.7" x14ac:dyDescent="0.5">
      <c r="C94" s="5" t="s">
        <v>111</v>
      </c>
      <c r="D94" s="2" t="s">
        <v>112</v>
      </c>
      <c r="K94" s="13"/>
    </row>
    <row r="95" spans="3:19" ht="14.35" customHeight="1" x14ac:dyDescent="0.5">
      <c r="E95" s="2" t="s">
        <v>113</v>
      </c>
      <c r="F95" s="6"/>
      <c r="G95" s="8">
        <v>1.0000000000000001E-5</v>
      </c>
      <c r="K95" s="13"/>
    </row>
    <row r="96" spans="3:19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P96" s="1"/>
    </row>
    <row r="97" spans="3:26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T97" s="1"/>
      <c r="U97" s="1"/>
    </row>
    <row r="98" spans="3:26" ht="14.35" customHeight="1" x14ac:dyDescent="0.5">
      <c r="C98" s="5"/>
      <c r="E98" s="2" t="s">
        <v>116</v>
      </c>
      <c r="F98" s="6"/>
      <c r="G98" s="8">
        <v>0.01</v>
      </c>
      <c r="I98" s="13"/>
      <c r="J98" s="13"/>
    </row>
    <row r="99" spans="3:26" ht="14.35" customHeight="1" x14ac:dyDescent="0.5">
      <c r="C99" s="5"/>
      <c r="E99" s="2" t="s">
        <v>117</v>
      </c>
      <c r="F99" s="6"/>
      <c r="G99" s="8">
        <v>0.01</v>
      </c>
      <c r="I99" s="13"/>
      <c r="J99" s="13"/>
    </row>
    <row r="100" spans="3:26" x14ac:dyDescent="0.5">
      <c r="C100" s="5"/>
      <c r="E100" s="2" t="s">
        <v>118</v>
      </c>
      <c r="F100" s="6"/>
      <c r="G100" s="8">
        <v>1E-3</v>
      </c>
    </row>
    <row r="101" spans="3:26" x14ac:dyDescent="0.5">
      <c r="C101" s="5"/>
      <c r="E101" s="2" t="s">
        <v>119</v>
      </c>
      <c r="F101" s="6"/>
      <c r="G101" s="8">
        <v>1E-3</v>
      </c>
    </row>
    <row r="102" spans="3:26" x14ac:dyDescent="0.5">
      <c r="C102" s="5"/>
      <c r="E102" s="2" t="s">
        <v>120</v>
      </c>
      <c r="F102" s="6"/>
      <c r="G102" s="14">
        <v>1</v>
      </c>
    </row>
    <row r="103" spans="3:26" x14ac:dyDescent="0.5">
      <c r="C103" s="5"/>
      <c r="E103" s="2" t="s">
        <v>121</v>
      </c>
      <c r="F103" s="6" t="s">
        <v>122</v>
      </c>
      <c r="G103" s="8">
        <v>1.1E-5</v>
      </c>
      <c r="Q103" s="18"/>
    </row>
    <row r="104" spans="3:26" x14ac:dyDescent="0.5">
      <c r="C104" s="5"/>
      <c r="F104" s="6" t="s">
        <v>123</v>
      </c>
      <c r="G104" s="8">
        <v>1.2E-5</v>
      </c>
    </row>
    <row r="105" spans="3:26" ht="15.7" x14ac:dyDescent="0.5">
      <c r="C105" s="5"/>
      <c r="E105" s="2" t="s">
        <v>124</v>
      </c>
      <c r="F105" s="6"/>
      <c r="G105" s="14">
        <v>0.99999000000000005</v>
      </c>
      <c r="V105" s="1"/>
      <c r="W105" s="1"/>
      <c r="X105" s="1"/>
      <c r="Y105" s="1"/>
      <c r="Z105" s="1"/>
    </row>
    <row r="106" spans="3:26" x14ac:dyDescent="0.5">
      <c r="C106" s="5"/>
      <c r="F106" s="6"/>
      <c r="R106" s="18"/>
    </row>
    <row r="107" spans="3:26" x14ac:dyDescent="0.5">
      <c r="C107" s="5" t="s">
        <v>125</v>
      </c>
      <c r="D107" s="2" t="s">
        <v>126</v>
      </c>
      <c r="F107" s="6" t="s">
        <v>127</v>
      </c>
    </row>
    <row r="108" spans="3:26" x14ac:dyDescent="0.5">
      <c r="C108" s="5"/>
      <c r="E108" s="2" t="s">
        <v>128</v>
      </c>
      <c r="F108" s="7">
        <v>0.5</v>
      </c>
      <c r="G108" s="2" t="s">
        <v>30</v>
      </c>
    </row>
    <row r="109" spans="3:26" x14ac:dyDescent="0.5">
      <c r="C109" s="5"/>
      <c r="E109" s="2" t="s">
        <v>129</v>
      </c>
      <c r="F109" s="7">
        <v>0.1</v>
      </c>
      <c r="G109" s="2" t="s">
        <v>30</v>
      </c>
      <c r="S109" s="18"/>
    </row>
    <row r="110" spans="3:26" x14ac:dyDescent="0.5">
      <c r="C110" s="5"/>
      <c r="E110" s="2" t="s">
        <v>130</v>
      </c>
      <c r="F110" s="7">
        <v>0.2</v>
      </c>
      <c r="G110" s="2" t="s">
        <v>30</v>
      </c>
    </row>
    <row r="111" spans="3:26" ht="15.7" x14ac:dyDescent="0.5">
      <c r="C111" s="5"/>
      <c r="E111" s="2" t="s">
        <v>131</v>
      </c>
      <c r="F111" s="7">
        <v>0.2</v>
      </c>
      <c r="G111" s="2" t="s">
        <v>30</v>
      </c>
      <c r="K111" s="1"/>
    </row>
    <row r="112" spans="3:26" x14ac:dyDescent="0.5">
      <c r="C112" s="5"/>
      <c r="E112" s="2" t="s">
        <v>132</v>
      </c>
      <c r="F112" s="7">
        <v>0.25</v>
      </c>
      <c r="G112" s="2" t="s">
        <v>30</v>
      </c>
      <c r="P112" s="18"/>
    </row>
    <row r="113" spans="2:26" x14ac:dyDescent="0.5">
      <c r="C113" s="5"/>
      <c r="E113" s="2" t="s">
        <v>133</v>
      </c>
      <c r="F113" s="15">
        <v>0.97</v>
      </c>
      <c r="T113" s="18"/>
      <c r="U113" s="18"/>
    </row>
    <row r="115" spans="2:26" s="1" customFormat="1" ht="15.7" x14ac:dyDescent="0.5">
      <c r="B115" s="1" t="s">
        <v>134</v>
      </c>
      <c r="C115" s="1" t="s">
        <v>135</v>
      </c>
      <c r="K115" s="2"/>
      <c r="L115" s="51"/>
      <c r="M115" s="2"/>
      <c r="N115" s="6"/>
      <c r="O115" s="8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2:26" ht="15.7" x14ac:dyDescent="0.5">
      <c r="C116" s="5" t="s">
        <v>136</v>
      </c>
      <c r="D116" s="2" t="s">
        <v>137</v>
      </c>
      <c r="Q116" s="1"/>
    </row>
    <row r="117" spans="2:26" x14ac:dyDescent="0.5">
      <c r="E117" s="2" t="s">
        <v>138</v>
      </c>
      <c r="F117" s="2" t="s">
        <v>298</v>
      </c>
    </row>
    <row r="118" spans="2:26" x14ac:dyDescent="0.5">
      <c r="E118" s="2" t="s">
        <v>139</v>
      </c>
      <c r="F118" s="2" t="s">
        <v>299</v>
      </c>
    </row>
    <row r="119" spans="2:26" ht="15.7" x14ac:dyDescent="0.5">
      <c r="C119" s="5" t="s">
        <v>140</v>
      </c>
      <c r="D119" s="2" t="s">
        <v>141</v>
      </c>
      <c r="R119" s="1"/>
    </row>
    <row r="120" spans="2:26" x14ac:dyDescent="0.5">
      <c r="E120" s="2" t="s">
        <v>142</v>
      </c>
      <c r="F120" s="2">
        <v>340</v>
      </c>
      <c r="G120" s="2" t="s">
        <v>143</v>
      </c>
    </row>
    <row r="121" spans="2:26" x14ac:dyDescent="0.5">
      <c r="E121" s="2" t="s">
        <v>144</v>
      </c>
      <c r="F121" s="2">
        <v>1.292</v>
      </c>
      <c r="G121" s="2" t="s">
        <v>145</v>
      </c>
      <c r="V121" s="18"/>
      <c r="W121" s="18"/>
      <c r="X121" s="18"/>
      <c r="Y121" s="18"/>
      <c r="Z121" s="18"/>
    </row>
    <row r="122" spans="2:26" ht="15.7" x14ac:dyDescent="0.5">
      <c r="C122" s="5" t="s">
        <v>146</v>
      </c>
      <c r="D122" s="2" t="s">
        <v>147</v>
      </c>
      <c r="S122" s="1"/>
    </row>
    <row r="123" spans="2:26" x14ac:dyDescent="0.5">
      <c r="E123" s="2" t="s">
        <v>148</v>
      </c>
      <c r="F123" s="6" t="s">
        <v>300</v>
      </c>
    </row>
    <row r="124" spans="2:26" x14ac:dyDescent="0.5">
      <c r="E124" s="2" t="s">
        <v>149</v>
      </c>
      <c r="F124" s="16">
        <v>0.60416666666666663</v>
      </c>
    </row>
    <row r="125" spans="2:26" ht="15.7" x14ac:dyDescent="0.5">
      <c r="E125" s="2" t="s">
        <v>150</v>
      </c>
      <c r="F125" s="7">
        <v>14.5</v>
      </c>
      <c r="P125" s="1"/>
    </row>
    <row r="126" spans="2:26" ht="15.7" x14ac:dyDescent="0.5">
      <c r="C126" s="5" t="s">
        <v>151</v>
      </c>
      <c r="D126" s="2" t="s">
        <v>152</v>
      </c>
      <c r="T126" s="1"/>
      <c r="U126" s="1"/>
    </row>
    <row r="127" spans="2:26" x14ac:dyDescent="0.5">
      <c r="E127" s="2" t="s">
        <v>153</v>
      </c>
      <c r="F127" s="7">
        <v>24.92263659116793</v>
      </c>
      <c r="G127" s="2" t="s">
        <v>73</v>
      </c>
      <c r="K127" s="18"/>
    </row>
    <row r="128" spans="2:26" x14ac:dyDescent="0.5">
      <c r="E128" s="2" t="s">
        <v>154</v>
      </c>
      <c r="F128" s="7">
        <v>23.127741363439931</v>
      </c>
      <c r="G128" s="2" t="s">
        <v>73</v>
      </c>
    </row>
    <row r="129" spans="2:26" x14ac:dyDescent="0.5">
      <c r="C129" s="5" t="s">
        <v>155</v>
      </c>
      <c r="D129" s="2" t="s">
        <v>156</v>
      </c>
      <c r="F129" s="2" t="s">
        <v>301</v>
      </c>
    </row>
    <row r="131" spans="2:26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  <c r="K131" s="2"/>
      <c r="L131" s="51"/>
      <c r="M131" s="2"/>
      <c r="N131" s="6"/>
      <c r="O131" s="83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2:26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4.8697777777777933</v>
      </c>
      <c r="H132" s="7">
        <v>57.7</v>
      </c>
      <c r="I132" s="7">
        <v>2.8611111111111107</v>
      </c>
      <c r="J132" s="7">
        <v>64.456666666666422</v>
      </c>
    </row>
    <row r="133" spans="2:26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17.272472222222181</v>
      </c>
      <c r="H133" s="7">
        <v>111.5</v>
      </c>
      <c r="I133" s="7">
        <v>2.3611111111111107</v>
      </c>
      <c r="J133" s="7">
        <v>-5.2925000000001319</v>
      </c>
    </row>
    <row r="134" spans="2:26" ht="15.7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29.555203648448067</v>
      </c>
      <c r="H134" s="7">
        <v>150.4</v>
      </c>
      <c r="I134" s="7">
        <v>1.9201582941282633</v>
      </c>
      <c r="J134" s="7">
        <v>-59.061109453443805</v>
      </c>
      <c r="V134" s="1"/>
      <c r="W134" s="1"/>
      <c r="X134" s="1"/>
      <c r="Y134" s="1"/>
      <c r="Z134" s="1"/>
    </row>
    <row r="135" spans="2:26" ht="15.7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4.8697777777777933</v>
      </c>
      <c r="H135" s="7">
        <v>57.7</v>
      </c>
      <c r="I135" s="7">
        <v>2.8611111111111107</v>
      </c>
      <c r="J135" s="7">
        <v>64.456666666666422</v>
      </c>
      <c r="M135" s="1"/>
      <c r="N135" s="52"/>
      <c r="O135" s="84"/>
    </row>
    <row r="136" spans="2:26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17.272472222222181</v>
      </c>
      <c r="H136" s="7">
        <v>111.5</v>
      </c>
      <c r="I136" s="7">
        <v>2.3611111111111107</v>
      </c>
      <c r="J136" s="7">
        <v>-5.2925000000001319</v>
      </c>
    </row>
    <row r="137" spans="2:26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29.555203648448067</v>
      </c>
      <c r="H137" s="7">
        <v>150.4</v>
      </c>
      <c r="I137" s="7">
        <v>1.9201582941282633</v>
      </c>
      <c r="J137" s="7">
        <v>-59.061109453443805</v>
      </c>
    </row>
    <row r="138" spans="2:26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26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26" ht="15.7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  <c r="K140" s="1"/>
    </row>
    <row r="141" spans="2:26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26" x14ac:dyDescent="0.5">
      <c r="C142" s="5" t="s">
        <v>184</v>
      </c>
      <c r="D142" s="2" t="s">
        <v>15</v>
      </c>
      <c r="E142" s="3" t="s">
        <v>322</v>
      </c>
      <c r="F142" s="19">
        <v>6310</v>
      </c>
      <c r="G142" s="7">
        <v>103.39490729689609</v>
      </c>
      <c r="H142" s="7">
        <v>150.4</v>
      </c>
      <c r="I142" s="7">
        <v>2.8611111111111107</v>
      </c>
      <c r="J142" s="7">
        <v>0.20611442644496947</v>
      </c>
    </row>
    <row r="143" spans="2:26" ht="12.75" customHeight="1" x14ac:dyDescent="0.5">
      <c r="C143" s="5"/>
      <c r="F143" s="19"/>
      <c r="G143" s="19"/>
      <c r="H143" s="19"/>
      <c r="I143" s="19"/>
      <c r="J143" s="19"/>
    </row>
    <row r="144" spans="2:26" s="1" customFormat="1" ht="15.7" x14ac:dyDescent="0.5">
      <c r="B144" s="1" t="s">
        <v>185</v>
      </c>
      <c r="C144" s="1" t="s">
        <v>186</v>
      </c>
      <c r="K144" s="2"/>
      <c r="M144" s="2"/>
      <c r="N144" s="6"/>
      <c r="O144" s="83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3:15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15" x14ac:dyDescent="0.5">
      <c r="C146" s="5"/>
      <c r="E146" s="2" t="s">
        <v>192</v>
      </c>
      <c r="F146" s="7">
        <v>125.5975320176718</v>
      </c>
      <c r="G146" s="7">
        <v>0</v>
      </c>
      <c r="H146" s="7">
        <v>29.722848587629333</v>
      </c>
      <c r="I146" s="2" t="s">
        <v>37</v>
      </c>
    </row>
    <row r="147" spans="3:15" x14ac:dyDescent="0.5">
      <c r="C147" s="5"/>
      <c r="E147" s="2" t="s">
        <v>193</v>
      </c>
      <c r="F147" s="7">
        <v>49.829023556424929</v>
      </c>
      <c r="G147" s="7">
        <v>0</v>
      </c>
      <c r="H147" s="7">
        <v>44.983753010413693</v>
      </c>
      <c r="I147" s="2" t="s">
        <v>37</v>
      </c>
    </row>
    <row r="148" spans="3:15" x14ac:dyDescent="0.5">
      <c r="C148" s="5"/>
      <c r="E148" s="2" t="s">
        <v>194</v>
      </c>
      <c r="F148" s="7">
        <v>137.92136237760457</v>
      </c>
      <c r="G148" s="7">
        <v>-137.92136237760457</v>
      </c>
      <c r="H148" s="7">
        <v>4.4589473732183995</v>
      </c>
      <c r="I148" s="2" t="s">
        <v>37</v>
      </c>
    </row>
    <row r="149" spans="3:15" x14ac:dyDescent="0.5">
      <c r="C149" s="5"/>
      <c r="E149" s="2" t="s">
        <v>195</v>
      </c>
      <c r="F149" s="7">
        <v>1145.5695142162622</v>
      </c>
      <c r="G149" s="7">
        <v>-1763.9166951852676</v>
      </c>
      <c r="H149" s="7">
        <v>0.21862020492156162</v>
      </c>
      <c r="I149" s="2" t="s">
        <v>37</v>
      </c>
    </row>
    <row r="150" spans="3:15" x14ac:dyDescent="0.5">
      <c r="C150" s="5"/>
      <c r="E150" s="2" t="s">
        <v>196</v>
      </c>
      <c r="F150" s="7">
        <v>1333.2246408266794</v>
      </c>
      <c r="G150" s="7">
        <v>-1857.1568423259696</v>
      </c>
      <c r="H150" s="7">
        <v>79.384169176183164</v>
      </c>
      <c r="I150" s="2" t="s">
        <v>37</v>
      </c>
    </row>
    <row r="151" spans="3:15" x14ac:dyDescent="0.5">
      <c r="C151" s="5"/>
      <c r="E151" s="2" t="s">
        <v>197</v>
      </c>
      <c r="M151" s="18"/>
      <c r="N151" s="54"/>
      <c r="O151" s="85"/>
    </row>
    <row r="152" spans="3:15" x14ac:dyDescent="0.5">
      <c r="C152" s="5"/>
      <c r="E152" s="2" t="s">
        <v>198</v>
      </c>
      <c r="F152" s="7">
        <v>15.788226219179458</v>
      </c>
      <c r="G152" s="2" t="s">
        <v>55</v>
      </c>
    </row>
    <row r="153" spans="3:15" x14ac:dyDescent="0.5">
      <c r="C153" s="5"/>
      <c r="E153" s="2" t="s">
        <v>199</v>
      </c>
      <c r="F153" s="7">
        <v>-5.0588287903767331</v>
      </c>
      <c r="G153" s="2" t="s">
        <v>55</v>
      </c>
    </row>
    <row r="154" spans="3:15" x14ac:dyDescent="0.5">
      <c r="C154" s="5"/>
      <c r="F154" s="7"/>
    </row>
    <row r="155" spans="3:15" x14ac:dyDescent="0.5">
      <c r="C155" s="5"/>
      <c r="E155" s="114" t="s">
        <v>200</v>
      </c>
      <c r="F155" s="116" t="s">
        <v>201</v>
      </c>
      <c r="G155" s="117"/>
    </row>
    <row r="156" spans="3:15" x14ac:dyDescent="0.5">
      <c r="C156" s="5"/>
      <c r="E156" s="115"/>
      <c r="F156" s="21" t="s">
        <v>202</v>
      </c>
      <c r="G156" s="21" t="s">
        <v>203</v>
      </c>
    </row>
    <row r="157" spans="3:15" x14ac:dyDescent="0.5">
      <c r="C157" s="5"/>
      <c r="E157" s="22" t="s">
        <v>304</v>
      </c>
      <c r="F157" s="23">
        <v>114.35844905466632</v>
      </c>
      <c r="G157" s="23">
        <v>0</v>
      </c>
    </row>
    <row r="158" spans="3:15" x14ac:dyDescent="0.5">
      <c r="C158" s="5"/>
      <c r="E158" s="22" t="s">
        <v>305</v>
      </c>
      <c r="F158" s="23">
        <v>154.61490996018568</v>
      </c>
      <c r="G158" s="23">
        <v>0</v>
      </c>
    </row>
    <row r="159" spans="3:15" x14ac:dyDescent="0.5">
      <c r="C159" s="5"/>
      <c r="E159" s="22" t="s">
        <v>306</v>
      </c>
      <c r="F159" s="23">
        <v>473.97014999997799</v>
      </c>
      <c r="G159" s="23">
        <v>-473.97014999997685</v>
      </c>
    </row>
    <row r="160" spans="3:15" x14ac:dyDescent="0.5">
      <c r="C160" s="5"/>
      <c r="E160" s="22" t="s">
        <v>307</v>
      </c>
      <c r="F160" s="23">
        <v>734.57744995575922</v>
      </c>
      <c r="G160" s="23">
        <v>-829.7920513233471</v>
      </c>
      <c r="L160" s="67"/>
    </row>
    <row r="161" spans="3:15" x14ac:dyDescent="0.5">
      <c r="C161" s="5"/>
      <c r="E161" s="22" t="s">
        <v>308</v>
      </c>
      <c r="F161" s="23">
        <v>829.6455414458926</v>
      </c>
      <c r="G161" s="23">
        <v>-792.84667345091736</v>
      </c>
    </row>
    <row r="162" spans="3:15" x14ac:dyDescent="0.5">
      <c r="C162" s="5"/>
      <c r="F162" s="7"/>
    </row>
    <row r="163" spans="3:15" ht="30.7" x14ac:dyDescent="0.5">
      <c r="C163" s="5" t="s">
        <v>204</v>
      </c>
      <c r="D163" s="2" t="s">
        <v>10</v>
      </c>
      <c r="M163" s="20"/>
      <c r="N163" s="20"/>
    </row>
    <row r="164" spans="3:15" ht="15.7" x14ac:dyDescent="0.5">
      <c r="C164" s="5"/>
      <c r="E164" s="2" t="s">
        <v>205</v>
      </c>
      <c r="F164" s="7">
        <v>286.48734680884922</v>
      </c>
      <c r="G164" s="2" t="s">
        <v>37</v>
      </c>
      <c r="M164" s="1"/>
      <c r="N164" s="52"/>
      <c r="O164" s="84"/>
    </row>
    <row r="165" spans="3:15" x14ac:dyDescent="0.5">
      <c r="C165" s="5"/>
      <c r="E165" s="2" t="s">
        <v>206</v>
      </c>
      <c r="F165" s="7">
        <v>386.75791819194643</v>
      </c>
      <c r="G165" s="2" t="s">
        <v>37</v>
      </c>
    </row>
    <row r="166" spans="3:15" x14ac:dyDescent="0.5">
      <c r="C166" s="5"/>
      <c r="E166" s="2" t="s">
        <v>207</v>
      </c>
      <c r="F166" s="7">
        <v>321.05870846149543</v>
      </c>
      <c r="G166" s="2" t="s">
        <v>37</v>
      </c>
    </row>
    <row r="167" spans="3:15" x14ac:dyDescent="0.5">
      <c r="C167" s="5"/>
      <c r="E167" s="2" t="s">
        <v>208</v>
      </c>
      <c r="F167" s="7">
        <v>-328.22331408017527</v>
      </c>
      <c r="G167" s="2" t="s">
        <v>37</v>
      </c>
    </row>
    <row r="168" spans="3:15" x14ac:dyDescent="0.5">
      <c r="C168" s="5"/>
      <c r="E168" s="2" t="s">
        <v>209</v>
      </c>
    </row>
    <row r="169" spans="3:15" x14ac:dyDescent="0.5">
      <c r="C169" s="5"/>
      <c r="E169" s="24" t="s">
        <v>198</v>
      </c>
      <c r="F169" s="7">
        <v>18.129960271433642</v>
      </c>
      <c r="G169" s="2" t="s">
        <v>55</v>
      </c>
    </row>
    <row r="170" spans="3:15" x14ac:dyDescent="0.5">
      <c r="C170" s="5"/>
      <c r="E170" s="24" t="s">
        <v>199</v>
      </c>
      <c r="F170" s="7">
        <v>-4.6773848133770031</v>
      </c>
      <c r="G170" s="2" t="s">
        <v>55</v>
      </c>
    </row>
    <row r="171" spans="3:15" x14ac:dyDescent="0.5">
      <c r="C171" s="5" t="s">
        <v>210</v>
      </c>
      <c r="D171" s="2" t="s">
        <v>21</v>
      </c>
    </row>
    <row r="172" spans="3:15" ht="30.7" x14ac:dyDescent="0.5">
      <c r="C172" s="5"/>
      <c r="E172" s="2" t="s">
        <v>211</v>
      </c>
      <c r="F172" s="7">
        <v>-328.22331408017527</v>
      </c>
      <c r="G172" s="2" t="s">
        <v>37</v>
      </c>
      <c r="L172" s="20"/>
    </row>
    <row r="173" spans="3:15" ht="15.7" x14ac:dyDescent="0.5">
      <c r="C173" s="5"/>
      <c r="E173" s="2" t="s">
        <v>212</v>
      </c>
      <c r="F173" s="7">
        <v>-18.816979526618127</v>
      </c>
      <c r="G173" s="2" t="s">
        <v>37</v>
      </c>
      <c r="L173" s="1"/>
    </row>
    <row r="174" spans="3:15" x14ac:dyDescent="0.5">
      <c r="C174" s="5"/>
      <c r="E174" s="2" t="s">
        <v>213</v>
      </c>
      <c r="F174" s="7">
        <v>-1.2483939894467444</v>
      </c>
      <c r="G174" s="2" t="s">
        <v>30</v>
      </c>
    </row>
    <row r="175" spans="3:15" x14ac:dyDescent="0.5">
      <c r="C175" s="5"/>
      <c r="E175" s="2" t="s">
        <v>214</v>
      </c>
      <c r="F175" s="25">
        <v>0</v>
      </c>
      <c r="G175" s="2" t="s">
        <v>55</v>
      </c>
    </row>
    <row r="176" spans="3:15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0.91778939994518782</v>
      </c>
      <c r="G178" s="7">
        <v>0.57999999999999996</v>
      </c>
      <c r="H178" s="7">
        <v>0.77973330360057724</v>
      </c>
    </row>
    <row r="179" spans="3:9" x14ac:dyDescent="0.5">
      <c r="C179" s="5"/>
      <c r="E179" s="2" t="s">
        <v>216</v>
      </c>
      <c r="F179" s="7">
        <v>85.155386592051642</v>
      </c>
      <c r="G179" s="7">
        <v>0</v>
      </c>
      <c r="H179" s="7">
        <v>12.290841438215676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-59.674105219308935</v>
      </c>
      <c r="H180" s="7">
        <v>-2.1610109831599202</v>
      </c>
      <c r="I180" s="2" t="s">
        <v>30</v>
      </c>
    </row>
    <row r="181" spans="3:9" x14ac:dyDescent="0.5">
      <c r="C181" s="5"/>
      <c r="E181" s="2" t="s">
        <v>218</v>
      </c>
      <c r="F181" s="7">
        <v>21.5431137430947</v>
      </c>
      <c r="G181" s="2" t="s">
        <v>55</v>
      </c>
    </row>
    <row r="182" spans="3:9" x14ac:dyDescent="0.5">
      <c r="C182" s="5"/>
      <c r="E182" s="2" t="s">
        <v>219</v>
      </c>
      <c r="F182" s="7">
        <v>-3.7877720288164154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88.703527700053797</v>
      </c>
      <c r="G186" s="7">
        <v>0</v>
      </c>
      <c r="H186" s="7">
        <v>12.80295983147462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-57.287141010536573</v>
      </c>
      <c r="H187" s="7">
        <v>-2.0745705438335267</v>
      </c>
      <c r="I187" s="2" t="s">
        <v>30</v>
      </c>
    </row>
    <row r="188" spans="3:9" x14ac:dyDescent="0.5">
      <c r="C188" s="5"/>
      <c r="E188" s="2" t="s">
        <v>218</v>
      </c>
      <c r="F188" s="7">
        <v>22.440743482390236</v>
      </c>
      <c r="G188" s="2" t="s">
        <v>55</v>
      </c>
    </row>
    <row r="189" spans="3:9" x14ac:dyDescent="0.5">
      <c r="C189" s="5"/>
      <c r="E189" s="2" t="s">
        <v>219</v>
      </c>
      <c r="F189" s="7">
        <v>-3.636261147663765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20.05560753223887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78.11098116940282</v>
      </c>
      <c r="G193" s="2" t="s">
        <v>225</v>
      </c>
    </row>
    <row r="194" spans="3:9" x14ac:dyDescent="0.5">
      <c r="C194" s="5"/>
      <c r="E194" s="2" t="s">
        <v>227</v>
      </c>
      <c r="F194" s="7">
        <v>0.19397094166978338</v>
      </c>
      <c r="G194" s="2" t="s">
        <v>69</v>
      </c>
    </row>
    <row r="195" spans="3:9" x14ac:dyDescent="0.5">
      <c r="C195" s="5"/>
      <c r="E195" s="2" t="s">
        <v>228</v>
      </c>
      <c r="F195" s="7">
        <v>0.93761718783630554</v>
      </c>
    </row>
    <row r="196" spans="3:9" x14ac:dyDescent="0.5">
      <c r="C196" s="5"/>
      <c r="E196" s="2" t="s">
        <v>229</v>
      </c>
      <c r="F196" s="7">
        <v>0.67395460348382652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17" x14ac:dyDescent="0.5">
      <c r="C209" s="5"/>
      <c r="E209" s="22"/>
      <c r="F209" s="26" t="s">
        <v>236</v>
      </c>
      <c r="G209" s="27">
        <v>0.55189553014598214</v>
      </c>
      <c r="H209" s="22"/>
    </row>
    <row r="210" spans="3:17" x14ac:dyDescent="0.5">
      <c r="C210" s="5"/>
      <c r="E210" s="22"/>
      <c r="F210" s="26" t="s">
        <v>237</v>
      </c>
      <c r="G210" s="22">
        <v>0.57000000000000028</v>
      </c>
      <c r="H210" s="22"/>
    </row>
    <row r="211" spans="3:17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17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17" x14ac:dyDescent="0.5">
      <c r="C213" s="5"/>
      <c r="E213" s="22"/>
      <c r="F213" s="26" t="s">
        <v>236</v>
      </c>
      <c r="G213" s="27">
        <v>0.56735423969886467</v>
      </c>
      <c r="H213" s="22"/>
    </row>
    <row r="214" spans="3:17" x14ac:dyDescent="0.5">
      <c r="C214" s="5"/>
      <c r="E214" s="22"/>
      <c r="F214" s="26" t="s">
        <v>237</v>
      </c>
      <c r="G214" s="22">
        <v>0.21000000000000005</v>
      </c>
      <c r="H214" s="22"/>
    </row>
    <row r="215" spans="3:17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17" x14ac:dyDescent="0.5">
      <c r="C216" s="5"/>
      <c r="F216" s="29"/>
    </row>
    <row r="217" spans="3:17" x14ac:dyDescent="0.5">
      <c r="C217" s="5" t="s">
        <v>241</v>
      </c>
      <c r="D217" s="2" t="s">
        <v>242</v>
      </c>
      <c r="F217" s="29"/>
    </row>
    <row r="218" spans="3:17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17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17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17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17" x14ac:dyDescent="0.5">
      <c r="C222" s="5"/>
      <c r="E222" s="22"/>
      <c r="F222" s="28"/>
      <c r="G222" s="22"/>
      <c r="H222" s="22"/>
    </row>
    <row r="223" spans="3:17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17" ht="15.7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  <c r="Q224" s="1"/>
    </row>
    <row r="225" spans="2:21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21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21" ht="15.7" x14ac:dyDescent="0.5">
      <c r="C227" s="5"/>
      <c r="E227" s="22"/>
      <c r="F227" s="28"/>
      <c r="G227" s="22"/>
      <c r="H227" s="22"/>
      <c r="R227" s="1"/>
    </row>
    <row r="228" spans="2:21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21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21" ht="15.7" x14ac:dyDescent="0.5">
      <c r="C230" s="5"/>
      <c r="F230" s="29"/>
      <c r="S230" s="1"/>
    </row>
    <row r="231" spans="2:21" ht="15.7" x14ac:dyDescent="0.5">
      <c r="B231" s="1" t="s">
        <v>255</v>
      </c>
      <c r="C231" s="1" t="s">
        <v>256</v>
      </c>
      <c r="D231" s="1"/>
      <c r="F231" s="29"/>
    </row>
    <row r="232" spans="2:21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21" ht="15.7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  <c r="P233" s="1"/>
    </row>
    <row r="234" spans="2:21" ht="15.7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  <c r="T234" s="1"/>
      <c r="U234" s="1"/>
    </row>
    <row r="235" spans="2:21" x14ac:dyDescent="0.5">
      <c r="C235" s="5"/>
      <c r="E235" s="22" t="s">
        <v>263</v>
      </c>
      <c r="F235" s="28" t="s">
        <v>264</v>
      </c>
      <c r="G235" s="33">
        <v>21.111165823409337</v>
      </c>
      <c r="H235" s="33" t="s">
        <v>55</v>
      </c>
    </row>
    <row r="236" spans="2:21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21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21" x14ac:dyDescent="0.5">
      <c r="C238" s="5"/>
      <c r="E238" s="22" t="s">
        <v>263</v>
      </c>
      <c r="F238" s="28" t="s">
        <v>126</v>
      </c>
      <c r="G238" s="33">
        <v>1.1686935735659041</v>
      </c>
      <c r="H238" s="33" t="s">
        <v>55</v>
      </c>
    </row>
    <row r="239" spans="2:21" x14ac:dyDescent="0.5">
      <c r="C239" s="5"/>
      <c r="E239" s="22"/>
      <c r="F239" s="28" t="s">
        <v>267</v>
      </c>
      <c r="G239" s="33">
        <v>22.27985939697524</v>
      </c>
      <c r="H239" s="33" t="s">
        <v>55</v>
      </c>
    </row>
    <row r="240" spans="2:21" x14ac:dyDescent="0.5">
      <c r="C240" s="5"/>
      <c r="F240" s="29"/>
      <c r="G240" s="7"/>
      <c r="H240" s="7"/>
    </row>
    <row r="241" spans="2:26" x14ac:dyDescent="0.5">
      <c r="C241" s="5"/>
      <c r="E241" s="18"/>
      <c r="F241" s="118" t="s">
        <v>268</v>
      </c>
      <c r="G241" s="118"/>
      <c r="H241" s="7"/>
    </row>
    <row r="242" spans="2:26" ht="15.7" x14ac:dyDescent="0.5">
      <c r="C242" s="5"/>
      <c r="E242" s="34"/>
      <c r="F242" s="35" t="s">
        <v>55</v>
      </c>
      <c r="G242" s="35" t="s">
        <v>309</v>
      </c>
      <c r="H242" s="7"/>
      <c r="V242" s="1"/>
      <c r="W242" s="1"/>
      <c r="X242" s="1"/>
      <c r="Y242" s="1"/>
      <c r="Z242" s="1"/>
    </row>
    <row r="243" spans="2:26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26" x14ac:dyDescent="0.5">
      <c r="C244" s="5"/>
      <c r="E244" s="36" t="s">
        <v>270</v>
      </c>
      <c r="F244" s="37">
        <v>21.111165823409337</v>
      </c>
      <c r="G244" s="38">
        <v>0.94754484071274847</v>
      </c>
      <c r="H244" s="7"/>
    </row>
    <row r="245" spans="2:26" x14ac:dyDescent="0.5">
      <c r="C245" s="5"/>
      <c r="E245" s="39" t="s">
        <v>192</v>
      </c>
      <c r="F245" s="40">
        <v>0</v>
      </c>
      <c r="G245" s="41">
        <v>0.18094809686112667</v>
      </c>
      <c r="H245" s="7"/>
    </row>
    <row r="246" spans="2:26" x14ac:dyDescent="0.5">
      <c r="C246" s="5"/>
      <c r="E246" s="39" t="s">
        <v>193</v>
      </c>
      <c r="F246" s="40">
        <v>0</v>
      </c>
      <c r="G246" s="41">
        <v>0.24464544539491082</v>
      </c>
      <c r="H246" s="7"/>
    </row>
    <row r="247" spans="2:26" x14ac:dyDescent="0.5">
      <c r="C247" s="5"/>
      <c r="E247" s="39" t="s">
        <v>271</v>
      </c>
      <c r="F247" s="40">
        <v>0</v>
      </c>
      <c r="G247" s="41">
        <v>0.24452024763499955</v>
      </c>
      <c r="H247" s="7"/>
    </row>
    <row r="248" spans="2:26" ht="15.7" x14ac:dyDescent="0.5">
      <c r="C248" s="5"/>
      <c r="E248" s="39" t="s">
        <v>272</v>
      </c>
      <c r="F248" s="40">
        <v>0</v>
      </c>
      <c r="G248" s="41">
        <v>0.27743105082171143</v>
      </c>
      <c r="H248" s="7"/>
      <c r="K248" s="1"/>
    </row>
    <row r="249" spans="2:26" x14ac:dyDescent="0.5">
      <c r="C249" s="5"/>
      <c r="E249" s="36" t="s">
        <v>126</v>
      </c>
      <c r="F249" s="37">
        <v>1.1686935735659041</v>
      </c>
      <c r="G249" s="38">
        <v>5.2455159287251529E-2</v>
      </c>
      <c r="H249" s="7"/>
    </row>
    <row r="250" spans="2:26" x14ac:dyDescent="0.5">
      <c r="C250" s="5"/>
      <c r="E250" s="42" t="s">
        <v>15</v>
      </c>
      <c r="F250" s="43">
        <v>22.27985939697524</v>
      </c>
      <c r="G250" s="44">
        <v>1</v>
      </c>
      <c r="H250" s="7"/>
    </row>
    <row r="251" spans="2:26" x14ac:dyDescent="0.5">
      <c r="C251" s="5"/>
      <c r="F251" s="29"/>
    </row>
    <row r="252" spans="2:26" s="1" customFormat="1" ht="15.7" x14ac:dyDescent="0.5">
      <c r="B252" s="1" t="s">
        <v>273</v>
      </c>
      <c r="C252" s="1" t="s">
        <v>274</v>
      </c>
      <c r="K252" s="2"/>
      <c r="L252" s="51"/>
      <c r="M252" s="2"/>
      <c r="N252" s="6"/>
      <c r="O252" s="83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2:26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26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26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26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5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5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5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5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5" x14ac:dyDescent="0.5">
      <c r="C261" s="5"/>
    </row>
    <row r="262" spans="3:15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5" x14ac:dyDescent="0.5">
      <c r="C263" s="5"/>
      <c r="D263" s="3" t="s">
        <v>286</v>
      </c>
      <c r="E263" s="3"/>
      <c r="F263" s="46">
        <v>22.27985939697524</v>
      </c>
      <c r="G263" s="47" t="s">
        <v>55</v>
      </c>
      <c r="H263" s="3" t="s">
        <v>287</v>
      </c>
      <c r="I263" s="48">
        <v>21.548314108932985</v>
      </c>
      <c r="J263" s="47" t="s">
        <v>310</v>
      </c>
    </row>
    <row r="264" spans="3:15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5" x14ac:dyDescent="0.5">
      <c r="C265" s="5"/>
      <c r="F265" s="6"/>
    </row>
    <row r="266" spans="3:15" ht="15" x14ac:dyDescent="0.5">
      <c r="C266" s="5"/>
      <c r="D266" s="112" t="s">
        <v>289</v>
      </c>
      <c r="E266" s="112"/>
      <c r="F266" s="49">
        <v>10025.936728638859</v>
      </c>
      <c r="G266" s="47" t="s">
        <v>290</v>
      </c>
    </row>
    <row r="267" spans="3:15" x14ac:dyDescent="0.5">
      <c r="C267" s="5"/>
      <c r="D267" s="112"/>
      <c r="E267" s="112"/>
      <c r="F267" s="50">
        <v>96.967413490198538</v>
      </c>
      <c r="G267" s="47" t="s">
        <v>291</v>
      </c>
    </row>
    <row r="268" spans="3:15" x14ac:dyDescent="0.5">
      <c r="C268" s="5"/>
      <c r="E268" s="6"/>
    </row>
    <row r="272" spans="3:15" ht="15.7" x14ac:dyDescent="0.5">
      <c r="M272" s="1"/>
      <c r="N272" s="52"/>
      <c r="O272" s="84"/>
    </row>
    <row r="281" spans="12:12" ht="15.7" x14ac:dyDescent="0.5">
      <c r="L281" s="1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90BC0-0F15-41D5-AF19-2061A89CE682}">
  <dimension ref="B1:O268"/>
  <sheetViews>
    <sheetView topLeftCell="A27"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14.143906709461898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flat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103.39490729689609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150.4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2.8611111111111107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79.705003107510535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0.93989693324230783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0.67813177527531721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0.11007346336170439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20.439998691574512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1.1457128771309331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21.69578503206715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5.0734952986956619E-3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0.94211841891701364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0.2532627378758045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0.32803263846378738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0.36082304257742176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5.2808085784290741E-2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21.69578503206715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20.98341746152758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9763.1032644302177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94.425378576874223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14.143906709461898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4.8697777777777933</v>
      </c>
      <c r="H132" s="7">
        <v>57.7</v>
      </c>
      <c r="I132" s="7">
        <v>2.8611111111111107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17.272472222222181</v>
      </c>
      <c r="H133" s="7">
        <v>111.5</v>
      </c>
      <c r="I133" s="7">
        <v>2.3611111111111107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29.555203648448067</v>
      </c>
      <c r="H134" s="7">
        <v>150.4</v>
      </c>
      <c r="I134" s="7">
        <v>1.9201582941282633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4.8697777777777933</v>
      </c>
      <c r="H135" s="7">
        <v>57.7</v>
      </c>
      <c r="I135" s="7">
        <v>2.8611111111111107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17.272472222222181</v>
      </c>
      <c r="H136" s="7">
        <v>111.5</v>
      </c>
      <c r="I136" s="7">
        <v>2.3611111111111107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29.555203648448067</v>
      </c>
      <c r="H137" s="7">
        <v>150.4</v>
      </c>
      <c r="I137" s="7">
        <v>1.9201582941282633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321</v>
      </c>
      <c r="F142" s="19">
        <v>6310</v>
      </c>
      <c r="G142" s="7">
        <v>103.39490729689609</v>
      </c>
      <c r="H142" s="7">
        <v>150.4</v>
      </c>
      <c r="I142" s="7">
        <v>2.8611111111111107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131.99688852748761</v>
      </c>
      <c r="G146" s="7">
        <v>0</v>
      </c>
      <c r="H146" s="7">
        <v>31.258763768340703</v>
      </c>
      <c r="I146" s="2" t="s">
        <v>37</v>
      </c>
    </row>
    <row r="147" spans="3:9" x14ac:dyDescent="0.5">
      <c r="C147" s="5"/>
      <c r="E147" s="2" t="s">
        <v>193</v>
      </c>
      <c r="F147" s="7">
        <v>57.735173628921856</v>
      </c>
      <c r="G147" s="7">
        <v>0</v>
      </c>
      <c r="H147" s="7">
        <v>45.319828776540682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1114.9276405643348</v>
      </c>
      <c r="G149" s="7">
        <v>-1763.9166951852676</v>
      </c>
      <c r="H149" s="7">
        <v>0.12759226457668615</v>
      </c>
      <c r="I149" s="2" t="s">
        <v>37</v>
      </c>
    </row>
    <row r="150" spans="3:9" x14ac:dyDescent="0.5">
      <c r="C150" s="5"/>
      <c r="E150" s="2" t="s">
        <v>196</v>
      </c>
      <c r="F150" s="7">
        <v>1167.1253891729675</v>
      </c>
      <c r="G150" s="7">
        <v>-1719.213082415672</v>
      </c>
      <c r="H150" s="7">
        <v>76.706184809458122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14.964730073925896</v>
      </c>
      <c r="G152" s="2" t="s">
        <v>55</v>
      </c>
    </row>
    <row r="153" spans="3:9" x14ac:dyDescent="0.5">
      <c r="C153" s="5"/>
      <c r="E153" s="2" t="s">
        <v>199</v>
      </c>
      <c r="F153" s="7">
        <v>-3.9541554847024796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120.26787181499938</v>
      </c>
      <c r="G157" s="23">
        <v>0</v>
      </c>
    </row>
    <row r="158" spans="3:9" x14ac:dyDescent="0.5">
      <c r="C158" s="5"/>
      <c r="E158" s="22" t="s">
        <v>305</v>
      </c>
      <c r="F158" s="23">
        <v>155.77414839937987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733.58895722122418</v>
      </c>
      <c r="G160" s="23">
        <v>-829.10655603105181</v>
      </c>
    </row>
    <row r="161" spans="3:7" x14ac:dyDescent="0.5">
      <c r="C161" s="5"/>
      <c r="E161" s="22" t="s">
        <v>308</v>
      </c>
      <c r="F161" s="23">
        <v>688.17917005489005</v>
      </c>
      <c r="G161" s="23">
        <v>-893.61974944452368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282.27403287803867</v>
      </c>
      <c r="G166" s="2" t="s">
        <v>37</v>
      </c>
    </row>
    <row r="167" spans="3:7" x14ac:dyDescent="0.5">
      <c r="C167" s="5"/>
      <c r="E167" s="2" t="s">
        <v>208</v>
      </c>
      <c r="F167" s="7">
        <v>-304.5929962325016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17.351527031271011</v>
      </c>
      <c r="G169" s="2" t="s">
        <v>55</v>
      </c>
    </row>
    <row r="170" spans="3:7" x14ac:dyDescent="0.5">
      <c r="C170" s="5"/>
      <c r="E170" s="24" t="s">
        <v>199</v>
      </c>
      <c r="F170" s="7">
        <v>-3.5881060478663125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-304.5929962325016</v>
      </c>
      <c r="G172" s="2" t="s">
        <v>37</v>
      </c>
    </row>
    <row r="173" spans="3:7" x14ac:dyDescent="0.5">
      <c r="C173" s="5"/>
      <c r="E173" s="2" t="s">
        <v>212</v>
      </c>
      <c r="F173" s="7">
        <v>-98.322106530130128</v>
      </c>
      <c r="G173" s="2" t="s">
        <v>37</v>
      </c>
    </row>
    <row r="174" spans="3:7" x14ac:dyDescent="0.5">
      <c r="C174" s="5"/>
      <c r="E174" s="2" t="s">
        <v>213</v>
      </c>
      <c r="F174" s="7">
        <v>-13.236418211736527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0.92913675794229711</v>
      </c>
      <c r="G178" s="7">
        <v>0.57999999999999996</v>
      </c>
      <c r="H178" s="7">
        <v>0.80831281625781581</v>
      </c>
    </row>
    <row r="179" spans="3:9" x14ac:dyDescent="0.5">
      <c r="C179" s="5"/>
      <c r="E179" s="2" t="s">
        <v>216</v>
      </c>
      <c r="F179" s="7">
        <v>78.932276967348187</v>
      </c>
      <c r="G179" s="7">
        <v>0</v>
      </c>
      <c r="H179" s="7">
        <v>11.558608111147095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-64.549842476538444</v>
      </c>
      <c r="H180" s="7">
        <v>-1.6954676710538363</v>
      </c>
      <c r="I180" s="2" t="s">
        <v>30</v>
      </c>
    </row>
    <row r="181" spans="3:9" x14ac:dyDescent="0.5">
      <c r="C181" s="5"/>
      <c r="E181" s="2" t="s">
        <v>218</v>
      </c>
      <c r="F181" s="7">
        <v>20.2596714392606</v>
      </c>
      <c r="G181" s="2" t="s">
        <v>55</v>
      </c>
    </row>
    <row r="182" spans="3:9" x14ac:dyDescent="0.5">
      <c r="C182" s="5"/>
      <c r="E182" s="2" t="s">
        <v>219</v>
      </c>
      <c r="F182" s="7">
        <v>-2.9717780567638075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82.221121840987692</v>
      </c>
      <c r="G186" s="7">
        <v>0</v>
      </c>
      <c r="H186" s="7">
        <v>12.040216782444906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-61.967848777476902</v>
      </c>
      <c r="H187" s="7">
        <v>-1.6276489642116831</v>
      </c>
      <c r="I187" s="2" t="s">
        <v>30</v>
      </c>
    </row>
    <row r="188" spans="3:9" x14ac:dyDescent="0.5">
      <c r="C188" s="5"/>
      <c r="E188" s="2" t="s">
        <v>218</v>
      </c>
      <c r="F188" s="7">
        <v>21.103824415896486</v>
      </c>
      <c r="G188" s="2" t="s">
        <v>55</v>
      </c>
    </row>
    <row r="189" spans="3:9" x14ac:dyDescent="0.5">
      <c r="C189" s="5"/>
      <c r="E189" s="2" t="s">
        <v>219</v>
      </c>
      <c r="F189" s="7">
        <v>-2.8529069344932556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19.417998756995786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79.705003107510535</v>
      </c>
      <c r="G193" s="2" t="s">
        <v>225</v>
      </c>
    </row>
    <row r="194" spans="3:9" x14ac:dyDescent="0.5">
      <c r="C194" s="5"/>
      <c r="E194" s="2" t="s">
        <v>227</v>
      </c>
      <c r="F194" s="7">
        <v>0.18780420878213538</v>
      </c>
      <c r="G194" s="2" t="s">
        <v>69</v>
      </c>
    </row>
    <row r="195" spans="3:9" x14ac:dyDescent="0.5">
      <c r="C195" s="5"/>
      <c r="E195" s="2" t="s">
        <v>228</v>
      </c>
      <c r="F195" s="7">
        <v>0.93989693324230783</v>
      </c>
    </row>
    <row r="196" spans="3:9" x14ac:dyDescent="0.5">
      <c r="C196" s="5"/>
      <c r="E196" s="2" t="s">
        <v>229</v>
      </c>
      <c r="F196" s="7">
        <v>0.67813177527531721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0.11007346336170439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20.439998691574512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1.1457128771309331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21.69578503206715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0.11007346336170439</v>
      </c>
      <c r="G243" s="38">
        <v>5.0734952986956619E-3</v>
      </c>
      <c r="H243" s="7"/>
    </row>
    <row r="244" spans="2:10" x14ac:dyDescent="0.5">
      <c r="C244" s="5"/>
      <c r="E244" s="36" t="s">
        <v>270</v>
      </c>
      <c r="F244" s="37">
        <v>20.439998691574512</v>
      </c>
      <c r="G244" s="38">
        <v>0.94211841891701364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0.2532627378758045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0.32803263846378738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0.36082304257742176</v>
      </c>
      <c r="H248" s="7"/>
    </row>
    <row r="249" spans="2:10" x14ac:dyDescent="0.5">
      <c r="C249" s="5"/>
      <c r="E249" s="36" t="s">
        <v>126</v>
      </c>
      <c r="F249" s="37">
        <v>1.1457128771309331</v>
      </c>
      <c r="G249" s="38">
        <v>5.2808085784290741E-2</v>
      </c>
      <c r="H249" s="7"/>
    </row>
    <row r="250" spans="2:10" x14ac:dyDescent="0.5">
      <c r="C250" s="5"/>
      <c r="E250" s="42" t="s">
        <v>15</v>
      </c>
      <c r="F250" s="43">
        <v>21.69578503206715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21.69578503206715</v>
      </c>
      <c r="G263" s="47" t="s">
        <v>55</v>
      </c>
      <c r="H263" s="3" t="s">
        <v>287</v>
      </c>
      <c r="I263" s="48">
        <v>20.98341746152758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9763.1032644302177</v>
      </c>
      <c r="G266" s="47" t="s">
        <v>290</v>
      </c>
    </row>
    <row r="267" spans="3:10" x14ac:dyDescent="0.5">
      <c r="C267" s="5"/>
      <c r="D267" s="112"/>
      <c r="E267" s="112"/>
      <c r="F267" s="50">
        <v>94.425378576874223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AC11-2ADC-4BC6-BEA0-55B289D5EF34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120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162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286.48734680884922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386.75791819194643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120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162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286.48734680884922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386.75791819194643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216.21686551611265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3.5685900896196601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14.143906709461898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hilly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103.39490729689609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150.4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2.8611111111111107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0.20611442644496947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77.492417304385413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0.93947307326359297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0.67490573406922916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0.11007346336170439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21.371613766574562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1.1457128771309331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22.627400107067199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4.8646094045654504E-3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0.94450151875378652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0.18662107658160634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0.24365153588081431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0.2411061227627099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0.27312278352865599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5.0633871841648012E-2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22.627400107067199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21.884443536559438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10182.33004818024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98.479995914517573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14.143906709461898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4.8697777777777933</v>
      </c>
      <c r="H132" s="7">
        <v>57.7</v>
      </c>
      <c r="I132" s="7">
        <v>2.8611111111111107</v>
      </c>
      <c r="J132" s="7">
        <v>64.456666666666422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17.272472222222181</v>
      </c>
      <c r="H133" s="7">
        <v>111.5</v>
      </c>
      <c r="I133" s="7">
        <v>2.3611111111111107</v>
      </c>
      <c r="J133" s="7">
        <v>-5.2925000000001319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29.555203648448067</v>
      </c>
      <c r="H134" s="7">
        <v>150.4</v>
      </c>
      <c r="I134" s="7">
        <v>1.9201582941282633</v>
      </c>
      <c r="J134" s="7">
        <v>-59.061109453443805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4.8697777777777933</v>
      </c>
      <c r="H135" s="7">
        <v>57.7</v>
      </c>
      <c r="I135" s="7">
        <v>2.8611111111111107</v>
      </c>
      <c r="J135" s="7">
        <v>64.456666666666422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17.272472222222181</v>
      </c>
      <c r="H136" s="7">
        <v>111.5</v>
      </c>
      <c r="I136" s="7">
        <v>2.3611111111111107</v>
      </c>
      <c r="J136" s="7">
        <v>-5.2925000000001319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29.555203648448067</v>
      </c>
      <c r="H137" s="7">
        <v>150.4</v>
      </c>
      <c r="I137" s="7">
        <v>1.9201582941282633</v>
      </c>
      <c r="J137" s="7">
        <v>-59.061109453443805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322</v>
      </c>
      <c r="F142" s="19">
        <v>6310</v>
      </c>
      <c r="G142" s="7">
        <v>103.39490729689609</v>
      </c>
      <c r="H142" s="7">
        <v>150.4</v>
      </c>
      <c r="I142" s="7">
        <v>2.8611111111111107</v>
      </c>
      <c r="J142" s="7">
        <v>0.20611442644496947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130.83100195364628</v>
      </c>
      <c r="G146" s="7">
        <v>0</v>
      </c>
      <c r="H146" s="7">
        <v>30.998089245307824</v>
      </c>
      <c r="I146" s="2" t="s">
        <v>37</v>
      </c>
    </row>
    <row r="147" spans="3:9" x14ac:dyDescent="0.5">
      <c r="C147" s="5"/>
      <c r="E147" s="2" t="s">
        <v>193</v>
      </c>
      <c r="F147" s="7">
        <v>57.735173628921856</v>
      </c>
      <c r="G147" s="7">
        <v>0</v>
      </c>
      <c r="H147" s="7">
        <v>45.301653538581611</v>
      </c>
      <c r="I147" s="2" t="s">
        <v>37</v>
      </c>
    </row>
    <row r="148" spans="3:9" x14ac:dyDescent="0.5">
      <c r="C148" s="5"/>
      <c r="E148" s="2" t="s">
        <v>194</v>
      </c>
      <c r="F148" s="7">
        <v>137.92136237760457</v>
      </c>
      <c r="G148" s="7">
        <v>-137.92136237760457</v>
      </c>
      <c r="H148" s="7">
        <v>4.4589473732183995</v>
      </c>
      <c r="I148" s="2" t="s">
        <v>37</v>
      </c>
    </row>
    <row r="149" spans="3:9" x14ac:dyDescent="0.5">
      <c r="C149" s="5"/>
      <c r="E149" s="2" t="s">
        <v>195</v>
      </c>
      <c r="F149" s="7">
        <v>1145.5695142162622</v>
      </c>
      <c r="G149" s="7">
        <v>-1763.9166951852676</v>
      </c>
      <c r="H149" s="7">
        <v>0.21862020492156162</v>
      </c>
      <c r="I149" s="2" t="s">
        <v>37</v>
      </c>
    </row>
    <row r="150" spans="3:9" x14ac:dyDescent="0.5">
      <c r="C150" s="5"/>
      <c r="E150" s="2" t="s">
        <v>196</v>
      </c>
      <c r="F150" s="7">
        <v>1335.6543405747288</v>
      </c>
      <c r="G150" s="7">
        <v>-1857.1545923343851</v>
      </c>
      <c r="H150" s="7">
        <v>80.977310362029243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15.94939112750648</v>
      </c>
      <c r="G152" s="2" t="s">
        <v>55</v>
      </c>
    </row>
    <row r="153" spans="3:9" x14ac:dyDescent="0.5">
      <c r="C153" s="5"/>
      <c r="E153" s="2" t="s">
        <v>199</v>
      </c>
      <c r="F153" s="7">
        <v>-4.9857377818715491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119.26492843713916</v>
      </c>
      <c r="G157" s="23">
        <v>0</v>
      </c>
    </row>
    <row r="158" spans="3:9" x14ac:dyDescent="0.5">
      <c r="C158" s="5"/>
      <c r="E158" s="22" t="s">
        <v>305</v>
      </c>
      <c r="F158" s="23">
        <v>155.71168874763885</v>
      </c>
      <c r="G158" s="23">
        <v>0</v>
      </c>
    </row>
    <row r="159" spans="3:9" x14ac:dyDescent="0.5">
      <c r="C159" s="5"/>
      <c r="E159" s="22" t="s">
        <v>306</v>
      </c>
      <c r="F159" s="23">
        <v>473.97014999997799</v>
      </c>
      <c r="G159" s="23">
        <v>-473.97014999997685</v>
      </c>
    </row>
    <row r="160" spans="3:9" x14ac:dyDescent="0.5">
      <c r="C160" s="5"/>
      <c r="E160" s="22" t="s">
        <v>307</v>
      </c>
      <c r="F160" s="23">
        <v>734.57744995575922</v>
      </c>
      <c r="G160" s="23">
        <v>-829.7920513233471</v>
      </c>
    </row>
    <row r="161" spans="3:7" x14ac:dyDescent="0.5">
      <c r="C161" s="5"/>
      <c r="E161" s="22" t="s">
        <v>308</v>
      </c>
      <c r="F161" s="23">
        <v>827.46808780960203</v>
      </c>
      <c r="G161" s="23">
        <v>-802.824779367926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286.48734680884922</v>
      </c>
      <c r="G164" s="2" t="s">
        <v>37</v>
      </c>
    </row>
    <row r="165" spans="3:7" x14ac:dyDescent="0.5">
      <c r="C165" s="5"/>
      <c r="E165" s="2" t="s">
        <v>206</v>
      </c>
      <c r="F165" s="7">
        <v>386.75791819194643</v>
      </c>
      <c r="G165" s="2" t="s">
        <v>37</v>
      </c>
    </row>
    <row r="166" spans="3:7" x14ac:dyDescent="0.5">
      <c r="C166" s="5"/>
      <c r="E166" s="2" t="s">
        <v>207</v>
      </c>
      <c r="F166" s="7">
        <v>321.62605067137946</v>
      </c>
      <c r="G166" s="2" t="s">
        <v>37</v>
      </c>
    </row>
    <row r="167" spans="3:7" x14ac:dyDescent="0.5">
      <c r="C167" s="5"/>
      <c r="E167" s="2" t="s">
        <v>208</v>
      </c>
      <c r="F167" s="7">
        <v>-328.22292864761687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18.308943084056757</v>
      </c>
      <c r="G169" s="2" t="s">
        <v>55</v>
      </c>
    </row>
    <row r="170" spans="3:7" x14ac:dyDescent="0.5">
      <c r="C170" s="5"/>
      <c r="E170" s="24" t="s">
        <v>199</v>
      </c>
      <c r="F170" s="7">
        <v>-4.6063397526493111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-328.22292864761687</v>
      </c>
      <c r="G172" s="2" t="s">
        <v>37</v>
      </c>
    </row>
    <row r="173" spans="3:7" x14ac:dyDescent="0.5">
      <c r="C173" s="5"/>
      <c r="E173" s="2" t="s">
        <v>212</v>
      </c>
      <c r="F173" s="7">
        <v>-18.816594094059724</v>
      </c>
      <c r="G173" s="2" t="s">
        <v>37</v>
      </c>
    </row>
    <row r="174" spans="3:7" x14ac:dyDescent="0.5">
      <c r="C174" s="5"/>
      <c r="E174" s="2" t="s">
        <v>213</v>
      </c>
      <c r="F174" s="7">
        <v>-1.2483684183029502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0.91778939994518782</v>
      </c>
      <c r="G178" s="7">
        <v>0.57999999999999996</v>
      </c>
      <c r="H178" s="7">
        <v>0.77989684746167098</v>
      </c>
    </row>
    <row r="179" spans="3:9" x14ac:dyDescent="0.5">
      <c r="C179" s="5"/>
      <c r="E179" s="2" t="s">
        <v>216</v>
      </c>
      <c r="F179" s="7">
        <v>85.704662902069202</v>
      </c>
      <c r="G179" s="7">
        <v>0</v>
      </c>
      <c r="H179" s="7">
        <v>12.408652817304953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-59.613664540542473</v>
      </c>
      <c r="H180" s="7">
        <v>-2.1285807145424958</v>
      </c>
      <c r="I180" s="2" t="s">
        <v>30</v>
      </c>
    </row>
    <row r="181" spans="3:9" x14ac:dyDescent="0.5">
      <c r="C181" s="5"/>
      <c r="E181" s="2" t="s">
        <v>218</v>
      </c>
      <c r="F181" s="7">
        <v>21.749610910331736</v>
      </c>
      <c r="G181" s="2" t="s">
        <v>55</v>
      </c>
    </row>
    <row r="182" spans="3:9" x14ac:dyDescent="0.5">
      <c r="C182" s="5"/>
      <c r="E182" s="2" t="s">
        <v>219</v>
      </c>
      <c r="F182" s="7">
        <v>-3.7309289746564303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89.275690522988754</v>
      </c>
      <c r="G186" s="7">
        <v>0</v>
      </c>
      <c r="H186" s="7">
        <v>12.925680018025972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-57.229117958920774</v>
      </c>
      <c r="H187" s="7">
        <v>-2.0434374859607916</v>
      </c>
      <c r="I187" s="2" t="s">
        <v>30</v>
      </c>
    </row>
    <row r="188" spans="3:9" x14ac:dyDescent="0.5">
      <c r="C188" s="5"/>
      <c r="E188" s="2" t="s">
        <v>218</v>
      </c>
      <c r="F188" s="7">
        <v>22.655844698262189</v>
      </c>
      <c r="G188" s="2" t="s">
        <v>55</v>
      </c>
    </row>
    <row r="189" spans="3:9" x14ac:dyDescent="0.5">
      <c r="C189" s="5"/>
      <c r="E189" s="2" t="s">
        <v>219</v>
      </c>
      <c r="F189" s="7">
        <v>-3.5816918156701654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20.303033078245832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77.492417304385413</v>
      </c>
      <c r="G193" s="2" t="s">
        <v>225</v>
      </c>
    </row>
    <row r="194" spans="3:9" x14ac:dyDescent="0.5">
      <c r="C194" s="5"/>
      <c r="E194" s="2" t="s">
        <v>227</v>
      </c>
      <c r="F194" s="7">
        <v>0.19636395649493801</v>
      </c>
      <c r="G194" s="2" t="s">
        <v>69</v>
      </c>
    </row>
    <row r="195" spans="3:9" x14ac:dyDescent="0.5">
      <c r="C195" s="5"/>
      <c r="E195" s="2" t="s">
        <v>228</v>
      </c>
      <c r="F195" s="7">
        <v>0.93947307326359297</v>
      </c>
    </row>
    <row r="196" spans="3:9" x14ac:dyDescent="0.5">
      <c r="C196" s="5"/>
      <c r="E196" s="2" t="s">
        <v>229</v>
      </c>
      <c r="F196" s="7">
        <v>0.67490573406922916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0.11007346336170439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21.371613766574562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1.1457128771309331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22.627400107067199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0.11007346336170439</v>
      </c>
      <c r="G243" s="38">
        <v>4.8646094045654504E-3</v>
      </c>
      <c r="H243" s="7"/>
    </row>
    <row r="244" spans="2:10" x14ac:dyDescent="0.5">
      <c r="C244" s="5"/>
      <c r="E244" s="36" t="s">
        <v>270</v>
      </c>
      <c r="F244" s="37">
        <v>21.371613766574562</v>
      </c>
      <c r="G244" s="38">
        <v>0.94450151875378652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0.18662107658160634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0.24365153588081431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0.2411061227627099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0.27312278352865599</v>
      </c>
      <c r="H248" s="7"/>
    </row>
    <row r="249" spans="2:10" x14ac:dyDescent="0.5">
      <c r="C249" s="5"/>
      <c r="E249" s="36" t="s">
        <v>126</v>
      </c>
      <c r="F249" s="37">
        <v>1.1457128771309331</v>
      </c>
      <c r="G249" s="38">
        <v>5.0633871841648012E-2</v>
      </c>
      <c r="H249" s="7"/>
    </row>
    <row r="250" spans="2:10" x14ac:dyDescent="0.5">
      <c r="C250" s="5"/>
      <c r="E250" s="42" t="s">
        <v>15</v>
      </c>
      <c r="F250" s="43">
        <v>22.627400107067199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22.627400107067199</v>
      </c>
      <c r="G263" s="47" t="s">
        <v>55</v>
      </c>
      <c r="H263" s="3" t="s">
        <v>287</v>
      </c>
      <c r="I263" s="48">
        <v>21.884443536559438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10182.33004818024</v>
      </c>
      <c r="G266" s="47" t="s">
        <v>290</v>
      </c>
    </row>
    <row r="267" spans="3:10" x14ac:dyDescent="0.5">
      <c r="C267" s="5"/>
      <c r="D267" s="112"/>
      <c r="E267" s="112"/>
      <c r="F267" s="50">
        <v>98.479995914517573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83F62-1B18-4405-A51F-278C32B3AB99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-0.45786257828350063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flat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103.39490729689609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150.4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2.8611111111111107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78.616624571220726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0.93938973537846537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0.67774900871807797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0.60055326423538435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20.898263338433381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1.3376461988304096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22.836462801499174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2.6297998488450634E-2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0.91512698442341278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0.25447468608018853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0.31669337030288319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0.34395892804034117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5.8575017088136588E-2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22.836462801499174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22.086641787805657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10276.408260674629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99.389888045125574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-0.45786257828350063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4.8697777777777933</v>
      </c>
      <c r="H132" s="7">
        <v>57.7</v>
      </c>
      <c r="I132" s="7">
        <v>2.8611111111111107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17.272472222222181</v>
      </c>
      <c r="H133" s="7">
        <v>111.5</v>
      </c>
      <c r="I133" s="7">
        <v>2.3611111111111107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29.555203648448067</v>
      </c>
      <c r="H134" s="7">
        <v>150.4</v>
      </c>
      <c r="I134" s="7">
        <v>1.9201582941282633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4.8697777777777933</v>
      </c>
      <c r="H135" s="7">
        <v>57.7</v>
      </c>
      <c r="I135" s="7">
        <v>2.8611111111111107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17.272472222222181</v>
      </c>
      <c r="H136" s="7">
        <v>111.5</v>
      </c>
      <c r="I136" s="7">
        <v>2.3611111111111107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29.555203648448067</v>
      </c>
      <c r="H137" s="7">
        <v>150.4</v>
      </c>
      <c r="I137" s="7">
        <v>1.9201582941282633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321</v>
      </c>
      <c r="F142" s="19">
        <v>6310</v>
      </c>
      <c r="G142" s="7">
        <v>103.39490729689609</v>
      </c>
      <c r="H142" s="7">
        <v>150.4</v>
      </c>
      <c r="I142" s="7">
        <v>2.8611111111111107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139.33042759757797</v>
      </c>
      <c r="G146" s="7">
        <v>0</v>
      </c>
      <c r="H146" s="7">
        <v>33.009305882903391</v>
      </c>
      <c r="I146" s="2" t="s">
        <v>37</v>
      </c>
    </row>
    <row r="147" spans="3:9" x14ac:dyDescent="0.5">
      <c r="C147" s="5"/>
      <c r="E147" s="2" t="s">
        <v>193</v>
      </c>
      <c r="F147" s="7">
        <v>78.670973565594906</v>
      </c>
      <c r="G147" s="7">
        <v>0</v>
      </c>
      <c r="H147" s="7">
        <v>45.980258381403338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1114.9276405643348</v>
      </c>
      <c r="G149" s="7">
        <v>-1763.9166951852676</v>
      </c>
      <c r="H149" s="7">
        <v>0.12759226457668615</v>
      </c>
      <c r="I149" s="2" t="s">
        <v>37</v>
      </c>
    </row>
    <row r="150" spans="3:9" x14ac:dyDescent="0.5">
      <c r="C150" s="5"/>
      <c r="E150" s="2" t="s">
        <v>196</v>
      </c>
      <c r="F150" s="7">
        <v>1171.8495281196476</v>
      </c>
      <c r="G150" s="7">
        <v>-1719.2104922987116</v>
      </c>
      <c r="H150" s="7">
        <v>79.117156528883299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15.250714298372309</v>
      </c>
      <c r="G152" s="2" t="s">
        <v>55</v>
      </c>
    </row>
    <row r="153" spans="3:9" x14ac:dyDescent="0.5">
      <c r="C153" s="5"/>
      <c r="E153" s="2" t="s">
        <v>199</v>
      </c>
      <c r="F153" s="7">
        <v>-3.9090702798341495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127.00307018052831</v>
      </c>
      <c r="G157" s="23">
        <v>0</v>
      </c>
    </row>
    <row r="158" spans="3:9" x14ac:dyDescent="0.5">
      <c r="C158" s="5"/>
      <c r="E158" s="22" t="s">
        <v>305</v>
      </c>
      <c r="F158" s="23">
        <v>158.0551329243448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733.58895722122418</v>
      </c>
      <c r="G160" s="23">
        <v>-829.10655603105181</v>
      </c>
    </row>
    <row r="161" spans="3:7" x14ac:dyDescent="0.5">
      <c r="C161" s="5"/>
      <c r="E161" s="22" t="s">
        <v>308</v>
      </c>
      <c r="F161" s="23">
        <v>696.32432017507631</v>
      </c>
      <c r="G161" s="23">
        <v>-891.47581124154476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283.37713355208717</v>
      </c>
      <c r="G166" s="2" t="s">
        <v>37</v>
      </c>
    </row>
    <row r="167" spans="3:7" x14ac:dyDescent="0.5">
      <c r="C167" s="5"/>
      <c r="E167" s="2" t="s">
        <v>208</v>
      </c>
      <c r="F167" s="7">
        <v>-304.59255253510582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17.66477194612083</v>
      </c>
      <c r="G169" s="2" t="s">
        <v>55</v>
      </c>
    </row>
    <row r="170" spans="3:7" x14ac:dyDescent="0.5">
      <c r="C170" s="5"/>
      <c r="E170" s="24" t="s">
        <v>199</v>
      </c>
      <c r="F170" s="7">
        <v>-3.5480951461492056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-304.59255253510582</v>
      </c>
      <c r="G172" s="2" t="s">
        <v>37</v>
      </c>
    </row>
    <row r="173" spans="3:7" x14ac:dyDescent="0.5">
      <c r="C173" s="5"/>
      <c r="E173" s="2" t="s">
        <v>212</v>
      </c>
      <c r="F173" s="7">
        <v>-98.321662832734347</v>
      </c>
      <c r="G173" s="2" t="s">
        <v>37</v>
      </c>
    </row>
    <row r="174" spans="3:7" x14ac:dyDescent="0.5">
      <c r="C174" s="5"/>
      <c r="E174" s="2" t="s">
        <v>213</v>
      </c>
      <c r="F174" s="7">
        <v>-13.215907015706433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0.92913675794229711</v>
      </c>
      <c r="G178" s="7">
        <v>0.57999999999999996</v>
      </c>
      <c r="H178" s="7">
        <v>0.80867197218809528</v>
      </c>
    </row>
    <row r="179" spans="3:9" x14ac:dyDescent="0.5">
      <c r="C179" s="5"/>
      <c r="E179" s="2" t="s">
        <v>216</v>
      </c>
      <c r="F179" s="7">
        <v>80.435393090598325</v>
      </c>
      <c r="G179" s="7">
        <v>0</v>
      </c>
      <c r="H179" s="7">
        <v>11.759350269483907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-64.443580404993497</v>
      </c>
      <c r="H180" s="7">
        <v>-1.6760943715480106</v>
      </c>
      <c r="I180" s="2" t="s">
        <v>30</v>
      </c>
    </row>
    <row r="181" spans="3:9" x14ac:dyDescent="0.5">
      <c r="C181" s="5"/>
      <c r="E181" s="2" t="s">
        <v>218</v>
      </c>
      <c r="F181" s="7">
        <v>20.611527833456513</v>
      </c>
      <c r="G181" s="2" t="s">
        <v>55</v>
      </c>
    </row>
    <row r="182" spans="3:9" x14ac:dyDescent="0.5">
      <c r="C182" s="5"/>
      <c r="E182" s="2" t="s">
        <v>219</v>
      </c>
      <c r="F182" s="7">
        <v>-2.9378209679077631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83.786867802706595</v>
      </c>
      <c r="G186" s="7">
        <v>0</v>
      </c>
      <c r="H186" s="7">
        <v>12.249323197379049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-61.865837188793755</v>
      </c>
      <c r="H187" s="7">
        <v>-1.6090505966860909</v>
      </c>
      <c r="I187" s="2" t="s">
        <v>30</v>
      </c>
    </row>
    <row r="188" spans="3:9" x14ac:dyDescent="0.5">
      <c r="C188" s="5"/>
      <c r="E188" s="2" t="s">
        <v>218</v>
      </c>
      <c r="F188" s="7">
        <v>21.470341493183835</v>
      </c>
      <c r="G188" s="2" t="s">
        <v>55</v>
      </c>
    </row>
    <row r="189" spans="3:9" x14ac:dyDescent="0.5">
      <c r="C189" s="5"/>
      <c r="E189" s="2" t="s">
        <v>219</v>
      </c>
      <c r="F189" s="7">
        <v>-2.8203081291914538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19.85335017151171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78.616624571220726</v>
      </c>
      <c r="G193" s="2" t="s">
        <v>225</v>
      </c>
    </row>
    <row r="194" spans="3:9" x14ac:dyDescent="0.5">
      <c r="C194" s="5"/>
      <c r="E194" s="2" t="s">
        <v>227</v>
      </c>
      <c r="F194" s="7">
        <v>0.19201477800549011</v>
      </c>
      <c r="G194" s="2" t="s">
        <v>69</v>
      </c>
    </row>
    <row r="195" spans="3:9" x14ac:dyDescent="0.5">
      <c r="C195" s="5"/>
      <c r="E195" s="2" t="s">
        <v>228</v>
      </c>
      <c r="F195" s="7">
        <v>0.93938973537846537</v>
      </c>
    </row>
    <row r="196" spans="3:9" x14ac:dyDescent="0.5">
      <c r="C196" s="5"/>
      <c r="E196" s="2" t="s">
        <v>229</v>
      </c>
      <c r="F196" s="7">
        <v>0.67774900871807797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0.60055326423538435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20.898263338433381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1.3376461988304096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22.836462801499174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0.60055326423538435</v>
      </c>
      <c r="G243" s="38">
        <v>2.6297998488450634E-2</v>
      </c>
      <c r="H243" s="7"/>
    </row>
    <row r="244" spans="2:10" x14ac:dyDescent="0.5">
      <c r="C244" s="5"/>
      <c r="E244" s="36" t="s">
        <v>270</v>
      </c>
      <c r="F244" s="37">
        <v>20.898263338433381</v>
      </c>
      <c r="G244" s="38">
        <v>0.91512698442341278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0.25447468608018853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0.31669337030288319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0.34395892804034117</v>
      </c>
      <c r="H248" s="7"/>
    </row>
    <row r="249" spans="2:10" x14ac:dyDescent="0.5">
      <c r="C249" s="5"/>
      <c r="E249" s="36" t="s">
        <v>126</v>
      </c>
      <c r="F249" s="37">
        <v>1.3376461988304096</v>
      </c>
      <c r="G249" s="38">
        <v>5.8575017088136588E-2</v>
      </c>
      <c r="H249" s="7"/>
    </row>
    <row r="250" spans="2:10" x14ac:dyDescent="0.5">
      <c r="C250" s="5"/>
      <c r="E250" s="42" t="s">
        <v>15</v>
      </c>
      <c r="F250" s="43">
        <v>22.836462801499174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22.836462801499174</v>
      </c>
      <c r="G263" s="47" t="s">
        <v>55</v>
      </c>
      <c r="H263" s="3" t="s">
        <v>287</v>
      </c>
      <c r="I263" s="48">
        <v>22.086641787805657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10276.408260674629</v>
      </c>
      <c r="G266" s="47" t="s">
        <v>290</v>
      </c>
    </row>
    <row r="267" spans="3:10" x14ac:dyDescent="0.5">
      <c r="C267" s="5"/>
      <c r="D267" s="112"/>
      <c r="E267" s="112"/>
      <c r="F267" s="50">
        <v>99.389888045125574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82EF-7604-4C3F-992E-72154A611589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120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162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286.48734680884922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386.75791819194643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120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162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286.48734680884922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386.75791819194643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216.21686551611265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3.5685900896196601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-0.45786257828350063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hilly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103.39490729689609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150.4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2.8611111111111107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0.20611442644496947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76.435760175252383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0.93898308532115426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0.67377916163018736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0.60055326423538435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21.816522031472683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1.3376461988304096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23.754721494538476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2.5281427289032182E-2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0.91840782206133587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0.18837326141545979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0.2363071880578502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0.23126219266358058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0.26246517992444535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5.6310750649631994E-2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23.754721494538476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22.974750029348488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10689.624672542313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103.3863751320683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-0.45786257828350063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4.8697777777777933</v>
      </c>
      <c r="H132" s="7">
        <v>57.7</v>
      </c>
      <c r="I132" s="7">
        <v>2.8611111111111107</v>
      </c>
      <c r="J132" s="7">
        <v>64.456666666666422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17.272472222222181</v>
      </c>
      <c r="H133" s="7">
        <v>111.5</v>
      </c>
      <c r="I133" s="7">
        <v>2.3611111111111107</v>
      </c>
      <c r="J133" s="7">
        <v>-5.2925000000001319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29.555203648448067</v>
      </c>
      <c r="H134" s="7">
        <v>150.4</v>
      </c>
      <c r="I134" s="7">
        <v>1.9201582941282633</v>
      </c>
      <c r="J134" s="7">
        <v>-59.061109453443805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4.8697777777777933</v>
      </c>
      <c r="H135" s="7">
        <v>57.7</v>
      </c>
      <c r="I135" s="7">
        <v>2.8611111111111107</v>
      </c>
      <c r="J135" s="7">
        <v>64.456666666666422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17.272472222222181</v>
      </c>
      <c r="H136" s="7">
        <v>111.5</v>
      </c>
      <c r="I136" s="7">
        <v>2.3611111111111107</v>
      </c>
      <c r="J136" s="7">
        <v>-5.2925000000001319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29.555203648448067</v>
      </c>
      <c r="H137" s="7">
        <v>150.4</v>
      </c>
      <c r="I137" s="7">
        <v>1.9201582941282633</v>
      </c>
      <c r="J137" s="7">
        <v>-59.061109453443805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322</v>
      </c>
      <c r="F142" s="19">
        <v>6310</v>
      </c>
      <c r="G142" s="7">
        <v>103.39490729689609</v>
      </c>
      <c r="H142" s="7">
        <v>150.4</v>
      </c>
      <c r="I142" s="7">
        <v>2.8611111111111107</v>
      </c>
      <c r="J142" s="7">
        <v>0.20611442644496947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138.09988728116659</v>
      </c>
      <c r="G146" s="7">
        <v>0</v>
      </c>
      <c r="H146" s="7">
        <v>32.734030381589697</v>
      </c>
      <c r="I146" s="2" t="s">
        <v>37</v>
      </c>
    </row>
    <row r="147" spans="3:9" x14ac:dyDescent="0.5">
      <c r="C147" s="5"/>
      <c r="E147" s="2" t="s">
        <v>193</v>
      </c>
      <c r="F147" s="7">
        <v>78.670973565594906</v>
      </c>
      <c r="G147" s="7">
        <v>0</v>
      </c>
      <c r="H147" s="7">
        <v>45.961875293955401</v>
      </c>
      <c r="I147" s="2" t="s">
        <v>37</v>
      </c>
    </row>
    <row r="148" spans="3:9" x14ac:dyDescent="0.5">
      <c r="C148" s="5"/>
      <c r="E148" s="2" t="s">
        <v>194</v>
      </c>
      <c r="F148" s="7">
        <v>137.92136237760457</v>
      </c>
      <c r="G148" s="7">
        <v>-137.92136237760457</v>
      </c>
      <c r="H148" s="7">
        <v>4.4589473732183995</v>
      </c>
      <c r="I148" s="2" t="s">
        <v>37</v>
      </c>
    </row>
    <row r="149" spans="3:9" x14ac:dyDescent="0.5">
      <c r="C149" s="5"/>
      <c r="E149" s="2" t="s">
        <v>195</v>
      </c>
      <c r="F149" s="7">
        <v>1145.5695142162622</v>
      </c>
      <c r="G149" s="7">
        <v>-1763.9166951852676</v>
      </c>
      <c r="H149" s="7">
        <v>0.21862020492156162</v>
      </c>
      <c r="I149" s="2" t="s">
        <v>37</v>
      </c>
    </row>
    <row r="150" spans="3:9" x14ac:dyDescent="0.5">
      <c r="C150" s="5"/>
      <c r="E150" s="2" t="s">
        <v>196</v>
      </c>
      <c r="F150" s="7">
        <v>1340.3757668476749</v>
      </c>
      <c r="G150" s="7">
        <v>-1857.1520048660386</v>
      </c>
      <c r="H150" s="7">
        <v>83.373473253684992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16.185559688202932</v>
      </c>
      <c r="G152" s="2" t="s">
        <v>55</v>
      </c>
    </row>
    <row r="153" spans="3:9" x14ac:dyDescent="0.5">
      <c r="C153" s="5"/>
      <c r="E153" s="2" t="s">
        <v>199</v>
      </c>
      <c r="F153" s="7">
        <v>-4.893537454887567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125.94394964232788</v>
      </c>
      <c r="G157" s="23">
        <v>0</v>
      </c>
    </row>
    <row r="158" spans="3:9" x14ac:dyDescent="0.5">
      <c r="C158" s="5"/>
      <c r="E158" s="22" t="s">
        <v>305</v>
      </c>
      <c r="F158" s="23">
        <v>157.99195899272925</v>
      </c>
      <c r="G158" s="23">
        <v>0</v>
      </c>
    </row>
    <row r="159" spans="3:9" x14ac:dyDescent="0.5">
      <c r="C159" s="5"/>
      <c r="E159" s="22" t="s">
        <v>306</v>
      </c>
      <c r="F159" s="23">
        <v>473.97014999997799</v>
      </c>
      <c r="G159" s="23">
        <v>-473.97014999997685</v>
      </c>
    </row>
    <row r="160" spans="3:9" x14ac:dyDescent="0.5">
      <c r="C160" s="5"/>
      <c r="E160" s="22" t="s">
        <v>307</v>
      </c>
      <c r="F160" s="23">
        <v>734.57744995575922</v>
      </c>
      <c r="G160" s="23">
        <v>-829.7920513233471</v>
      </c>
    </row>
    <row r="161" spans="3:7" x14ac:dyDescent="0.5">
      <c r="C161" s="5"/>
      <c r="E161" s="22" t="s">
        <v>308</v>
      </c>
      <c r="F161" s="23">
        <v>823.30165373226748</v>
      </c>
      <c r="G161" s="23">
        <v>-822.00033820478825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286.48734680884922</v>
      </c>
      <c r="G164" s="2" t="s">
        <v>37</v>
      </c>
    </row>
    <row r="165" spans="3:7" x14ac:dyDescent="0.5">
      <c r="C165" s="5"/>
      <c r="E165" s="2" t="s">
        <v>206</v>
      </c>
      <c r="F165" s="7">
        <v>386.75791819194643</v>
      </c>
      <c r="G165" s="2" t="s">
        <v>37</v>
      </c>
    </row>
    <row r="166" spans="3:7" x14ac:dyDescent="0.5">
      <c r="C166" s="5"/>
      <c r="E166" s="2" t="s">
        <v>207</v>
      </c>
      <c r="F166" s="7">
        <v>322.72851792793995</v>
      </c>
      <c r="G166" s="2" t="s">
        <v>37</v>
      </c>
    </row>
    <row r="167" spans="3:7" x14ac:dyDescent="0.5">
      <c r="C167" s="5"/>
      <c r="E167" s="2" t="s">
        <v>208</v>
      </c>
      <c r="F167" s="7">
        <v>-328.22248540393923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18.568131219520151</v>
      </c>
      <c r="G169" s="2" t="s">
        <v>55</v>
      </c>
    </row>
    <row r="170" spans="3:7" x14ac:dyDescent="0.5">
      <c r="C170" s="5"/>
      <c r="E170" s="24" t="s">
        <v>199</v>
      </c>
      <c r="F170" s="7">
        <v>-4.5151770593036611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-328.22248540393923</v>
      </c>
      <c r="G172" s="2" t="s">
        <v>37</v>
      </c>
    </row>
    <row r="173" spans="3:7" x14ac:dyDescent="0.5">
      <c r="C173" s="5"/>
      <c r="E173" s="2" t="s">
        <v>212</v>
      </c>
      <c r="F173" s="7">
        <v>-18.816150850382087</v>
      </c>
      <c r="G173" s="2" t="s">
        <v>37</v>
      </c>
    </row>
    <row r="174" spans="3:7" x14ac:dyDescent="0.5">
      <c r="C174" s="5"/>
      <c r="E174" s="2" t="s">
        <v>213</v>
      </c>
      <c r="F174" s="7">
        <v>-1.2483390117373407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0.91927335121225651</v>
      </c>
      <c r="G178" s="7">
        <v>0.57999999999999996</v>
      </c>
      <c r="H178" s="7">
        <v>0.78009185794441305</v>
      </c>
    </row>
    <row r="179" spans="3:9" x14ac:dyDescent="0.5">
      <c r="C179" s="5"/>
      <c r="E179" s="2" t="s">
        <v>216</v>
      </c>
      <c r="F179" s="7">
        <v>86.189620652238133</v>
      </c>
      <c r="G179" s="7">
        <v>0</v>
      </c>
      <c r="H179" s="7">
        <v>12.582084187603268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-59.524362599283556</v>
      </c>
      <c r="H180" s="7">
        <v>-2.0868182750983957</v>
      </c>
      <c r="I180" s="2" t="s">
        <v>30</v>
      </c>
    </row>
    <row r="181" spans="3:9" x14ac:dyDescent="0.5">
      <c r="C181" s="5"/>
      <c r="E181" s="2" t="s">
        <v>218</v>
      </c>
      <c r="F181" s="7">
        <v>22.053597562160171</v>
      </c>
      <c r="G181" s="2" t="s">
        <v>55</v>
      </c>
    </row>
    <row r="182" spans="3:9" x14ac:dyDescent="0.5">
      <c r="C182" s="5"/>
      <c r="E182" s="2" t="s">
        <v>219</v>
      </c>
      <c r="F182" s="7">
        <v>-3.6577286988530213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89.780854846081397</v>
      </c>
      <c r="G186" s="7">
        <v>0</v>
      </c>
      <c r="H186" s="7">
        <v>13.10633769542013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-57.143388095312211</v>
      </c>
      <c r="H187" s="7">
        <v>-2.0033455440944565</v>
      </c>
      <c r="I187" s="2" t="s">
        <v>30</v>
      </c>
    </row>
    <row r="188" spans="3:9" x14ac:dyDescent="0.5">
      <c r="C188" s="5"/>
      <c r="E188" s="2" t="s">
        <v>218</v>
      </c>
      <c r="F188" s="7">
        <v>22.972497460583618</v>
      </c>
      <c r="G188" s="2" t="s">
        <v>55</v>
      </c>
    </row>
    <row r="189" spans="3:9" x14ac:dyDescent="0.5">
      <c r="C189" s="5"/>
      <c r="E189" s="2" t="s">
        <v>219</v>
      </c>
      <c r="F189" s="7">
        <v>-3.5114195508988946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20.725695929899047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76.435760175252383</v>
      </c>
      <c r="G193" s="2" t="s">
        <v>225</v>
      </c>
    </row>
    <row r="194" spans="3:9" x14ac:dyDescent="0.5">
      <c r="C194" s="5"/>
      <c r="E194" s="2" t="s">
        <v>227</v>
      </c>
      <c r="F194" s="7">
        <v>0.20045180630014697</v>
      </c>
      <c r="G194" s="2" t="s">
        <v>69</v>
      </c>
    </row>
    <row r="195" spans="3:9" x14ac:dyDescent="0.5">
      <c r="C195" s="5"/>
      <c r="E195" s="2" t="s">
        <v>228</v>
      </c>
      <c r="F195" s="7">
        <v>0.93898308532115426</v>
      </c>
    </row>
    <row r="196" spans="3:9" x14ac:dyDescent="0.5">
      <c r="C196" s="5"/>
      <c r="E196" s="2" t="s">
        <v>229</v>
      </c>
      <c r="F196" s="7">
        <v>0.67377916163018736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0.60055326423538435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21.816522031472683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1.3376461988304096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23.754721494538476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0.60055326423538435</v>
      </c>
      <c r="G243" s="38">
        <v>2.5281427289032182E-2</v>
      </c>
      <c r="H243" s="7"/>
    </row>
    <row r="244" spans="2:10" x14ac:dyDescent="0.5">
      <c r="C244" s="5"/>
      <c r="E244" s="36" t="s">
        <v>270</v>
      </c>
      <c r="F244" s="37">
        <v>21.816522031472683</v>
      </c>
      <c r="G244" s="38">
        <v>0.91840782206133587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0.18837326141545979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0.2363071880578502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0.23126219266358058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0.26246517992444535</v>
      </c>
      <c r="H248" s="7"/>
    </row>
    <row r="249" spans="2:10" x14ac:dyDescent="0.5">
      <c r="C249" s="5"/>
      <c r="E249" s="36" t="s">
        <v>126</v>
      </c>
      <c r="F249" s="37">
        <v>1.3376461988304096</v>
      </c>
      <c r="G249" s="38">
        <v>5.6310750649631994E-2</v>
      </c>
      <c r="H249" s="7"/>
    </row>
    <row r="250" spans="2:10" x14ac:dyDescent="0.5">
      <c r="C250" s="5"/>
      <c r="E250" s="42" t="s">
        <v>15</v>
      </c>
      <c r="F250" s="43">
        <v>23.754721494538476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23.754721494538476</v>
      </c>
      <c r="G263" s="47" t="s">
        <v>55</v>
      </c>
      <c r="H263" s="3" t="s">
        <v>287</v>
      </c>
      <c r="I263" s="48">
        <v>22.974750029348488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10689.624672542313</v>
      </c>
      <c r="G266" s="47" t="s">
        <v>290</v>
      </c>
    </row>
    <row r="267" spans="3:10" x14ac:dyDescent="0.5">
      <c r="C267" s="5"/>
      <c r="D267" s="112"/>
      <c r="E267" s="112"/>
      <c r="F267" s="50">
        <v>103.3863751320683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E510-7E9A-45D2-BDE4-0B3CE5B35560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23.127741363439931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58.389741253401759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107.84028095756999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0.82860093401114177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204.15086460904246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0.94233892790855101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0.66249605787648658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22.041741217245281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2.6597560692704301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24.701497286515711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0.89232409523926459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0.10864457970369529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0.29539629374601856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0.48828322178955069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0.10767590476073542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24.701497286515711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42.304515752716433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11115.67377893207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190.37032088722381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23.127741363439931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9.7316235422336259</v>
      </c>
      <c r="H132" s="7">
        <v>107.84028095756999</v>
      </c>
      <c r="I132" s="7">
        <v>0.82860093401114177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9.7316235422336259</v>
      </c>
      <c r="H133" s="7">
        <v>107.84028095756999</v>
      </c>
      <c r="I133" s="7">
        <v>0.82860093401114177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9.7316235422336259</v>
      </c>
      <c r="H134" s="7">
        <v>107.84028095756999</v>
      </c>
      <c r="I134" s="7">
        <v>0.82860093401114177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9.7316235422336259</v>
      </c>
      <c r="H135" s="7">
        <v>107.84028095756999</v>
      </c>
      <c r="I135" s="7">
        <v>0.82860093401114177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9.7316235422336259</v>
      </c>
      <c r="H136" s="7">
        <v>107.84028095756999</v>
      </c>
      <c r="I136" s="7">
        <v>0.82860093401114177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9.7316235422336259</v>
      </c>
      <c r="H137" s="7">
        <v>107.84028095756999</v>
      </c>
      <c r="I137" s="7">
        <v>0.82860093401114177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58.389741253401759</v>
      </c>
      <c r="H142" s="7">
        <v>107.84028095756999</v>
      </c>
      <c r="I142" s="7">
        <v>0.82860093401114177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234.63702726991841</v>
      </c>
      <c r="G146" s="7">
        <v>0</v>
      </c>
      <c r="H146" s="7">
        <v>35.859129167965669</v>
      </c>
      <c r="I146" s="2" t="s">
        <v>37</v>
      </c>
    </row>
    <row r="147" spans="3:9" x14ac:dyDescent="0.5">
      <c r="C147" s="5"/>
      <c r="E147" s="2" t="s">
        <v>193</v>
      </c>
      <c r="F147" s="7">
        <v>130.49844659711547</v>
      </c>
      <c r="G147" s="7">
        <v>0</v>
      </c>
      <c r="H147" s="7">
        <v>118.98684008189267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1117.5535742145935</v>
      </c>
      <c r="G149" s="7">
        <v>-1334.4198779153085</v>
      </c>
      <c r="H149" s="7">
        <v>1.3395143380104734E-13</v>
      </c>
      <c r="I149" s="2" t="s">
        <v>37</v>
      </c>
    </row>
    <row r="150" spans="3:9" x14ac:dyDescent="0.5">
      <c r="C150" s="5"/>
      <c r="E150" s="2" t="s">
        <v>196</v>
      </c>
      <c r="F150" s="7">
        <v>1248.5199317795707</v>
      </c>
      <c r="G150" s="7">
        <v>-1215.2710664556437</v>
      </c>
      <c r="H150" s="7">
        <v>154.84596924985766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16.89507938839542</v>
      </c>
      <c r="G152" s="2" t="s">
        <v>55</v>
      </c>
    </row>
    <row r="153" spans="3:9" x14ac:dyDescent="0.5">
      <c r="C153" s="5"/>
      <c r="E153" s="2" t="s">
        <v>199</v>
      </c>
      <c r="F153" s="7">
        <v>-5.687866911062387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138.84560084627185</v>
      </c>
      <c r="G157" s="23">
        <v>0</v>
      </c>
    </row>
    <row r="158" spans="3:9" x14ac:dyDescent="0.5">
      <c r="C158" s="5"/>
      <c r="E158" s="22" t="s">
        <v>305</v>
      </c>
      <c r="F158" s="23">
        <v>377.51055786479105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1719.2338557082926</v>
      </c>
      <c r="G160" s="23">
        <v>-1653.1685690277832</v>
      </c>
    </row>
    <row r="161" spans="3:7" x14ac:dyDescent="0.5">
      <c r="C161" s="5"/>
      <c r="E161" s="22" t="s">
        <v>308</v>
      </c>
      <c r="F161" s="23">
        <v>1198.4486582325326</v>
      </c>
      <c r="G161" s="23">
        <v>-2489.7494654283119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248.64134127144521</v>
      </c>
      <c r="G166" s="2" t="s">
        <v>37</v>
      </c>
    </row>
    <row r="167" spans="3:7" x14ac:dyDescent="0.5">
      <c r="C167" s="5"/>
      <c r="E167" s="2" t="s">
        <v>208</v>
      </c>
      <c r="F167" s="7">
        <v>-177.50064718767987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18.894330798499176</v>
      </c>
      <c r="G169" s="2" t="s">
        <v>55</v>
      </c>
    </row>
    <row r="170" spans="3:7" x14ac:dyDescent="0.5">
      <c r="C170" s="5"/>
      <c r="E170" s="24" t="s">
        <v>199</v>
      </c>
      <c r="F170" s="7">
        <v>-5.025293513267135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-177.50064718767987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0.89313756136992362</v>
      </c>
      <c r="G178" s="7">
        <v>0.57999999999999996</v>
      </c>
      <c r="H178" s="7">
        <v>0.77025040285138469</v>
      </c>
    </row>
    <row r="179" spans="3:9" x14ac:dyDescent="0.5">
      <c r="C179" s="5"/>
      <c r="E179" s="2" t="s">
        <v>216</v>
      </c>
      <c r="F179" s="7">
        <v>90.093117598768472</v>
      </c>
      <c r="G179" s="7">
        <v>0</v>
      </c>
      <c r="H179" s="7">
        <v>12.540425523655117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-65.797209472482805</v>
      </c>
      <c r="H180" s="7">
        <v>-2.2928683080552177</v>
      </c>
      <c r="I180" s="2" t="s">
        <v>30</v>
      </c>
    </row>
    <row r="181" spans="3:9" x14ac:dyDescent="0.5">
      <c r="C181" s="5"/>
      <c r="E181" s="2" t="s">
        <v>218</v>
      </c>
      <c r="F181" s="7">
        <v>22.781773034640128</v>
      </c>
      <c r="G181" s="2" t="s">
        <v>55</v>
      </c>
    </row>
    <row r="182" spans="3:9" x14ac:dyDescent="0.5">
      <c r="C182" s="5"/>
      <c r="E182" s="2" t="s">
        <v>219</v>
      </c>
      <c r="F182" s="7">
        <v>-4.1653774263003118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93.846997498717158</v>
      </c>
      <c r="G186" s="7">
        <v>0</v>
      </c>
      <c r="H186" s="7">
        <v>13.062943253807347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-63.165321093583493</v>
      </c>
      <c r="H187" s="7">
        <v>-2.2011535757330072</v>
      </c>
      <c r="I187" s="2" t="s">
        <v>30</v>
      </c>
    </row>
    <row r="188" spans="3:9" x14ac:dyDescent="0.5">
      <c r="C188" s="5"/>
      <c r="E188" s="2" t="s">
        <v>218</v>
      </c>
      <c r="F188" s="7">
        <v>23.731013577750016</v>
      </c>
      <c r="G188" s="2" t="s">
        <v>55</v>
      </c>
    </row>
    <row r="189" spans="3:9" x14ac:dyDescent="0.5">
      <c r="C189" s="5"/>
      <c r="E189" s="2" t="s">
        <v>219</v>
      </c>
      <c r="F189" s="7">
        <v>-3.9987623292482968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20.939654156383018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204.15086460904246</v>
      </c>
      <c r="G193" s="2" t="s">
        <v>225</v>
      </c>
    </row>
    <row r="194" spans="3:9" x14ac:dyDescent="0.5">
      <c r="C194" s="5"/>
      <c r="E194" s="2" t="s">
        <v>227</v>
      </c>
      <c r="F194" s="7">
        <v>0.35861871806398982</v>
      </c>
      <c r="G194" s="2" t="s">
        <v>69</v>
      </c>
    </row>
    <row r="195" spans="3:9" x14ac:dyDescent="0.5">
      <c r="C195" s="5"/>
      <c r="E195" s="2" t="s">
        <v>228</v>
      </c>
      <c r="F195" s="7">
        <v>0.94233892790855101</v>
      </c>
    </row>
    <row r="196" spans="3:9" x14ac:dyDescent="0.5">
      <c r="C196" s="5"/>
      <c r="E196" s="2" t="s">
        <v>229</v>
      </c>
      <c r="F196" s="7">
        <v>0.66249605787648658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22.041741217245281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2.6597560692704301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24.701497286515711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22.041741217245281</v>
      </c>
      <c r="G244" s="38">
        <v>0.89232409523926459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0.10864457970369529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0.29539629374601856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0.48828322178955069</v>
      </c>
      <c r="H248" s="7"/>
    </row>
    <row r="249" spans="2:10" x14ac:dyDescent="0.5">
      <c r="C249" s="5"/>
      <c r="E249" s="36" t="s">
        <v>126</v>
      </c>
      <c r="F249" s="37">
        <v>2.6597560692704301</v>
      </c>
      <c r="G249" s="38">
        <v>0.10767590476073542</v>
      </c>
      <c r="H249" s="7"/>
    </row>
    <row r="250" spans="2:10" x14ac:dyDescent="0.5">
      <c r="C250" s="5"/>
      <c r="E250" s="42" t="s">
        <v>15</v>
      </c>
      <c r="F250" s="43">
        <v>24.701497286515711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24.701497286515711</v>
      </c>
      <c r="G263" s="47" t="s">
        <v>55</v>
      </c>
      <c r="H263" s="3" t="s">
        <v>287</v>
      </c>
      <c r="I263" s="48">
        <v>42.304515752716433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11115.67377893207</v>
      </c>
      <c r="G266" s="47" t="s">
        <v>290</v>
      </c>
    </row>
    <row r="267" spans="3:10" x14ac:dyDescent="0.5">
      <c r="C267" s="5"/>
      <c r="D267" s="112"/>
      <c r="E267" s="112"/>
      <c r="F267" s="50">
        <v>190.37032088722381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BB30-4E8F-4522-BB22-3278D334BF01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23.127741363439931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64.877490281557513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119.82253439729999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0.92066770445682411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-23.01513960445493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103.75395315713328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0.942723403871781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0.68894846522251374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10.314124986470198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1.2112925469288456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11.525417533399043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0.89490250193377463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7.9742947741490169E-2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0.24060379106119015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0.22844115885948479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0.34611460427160956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0.10509749806622534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11.525417533399043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17.764894238942734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5186.4378900295696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79.94202407524142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23.127741363439931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10.812915046926252</v>
      </c>
      <c r="H132" s="7">
        <v>119.82253439729999</v>
      </c>
      <c r="I132" s="7">
        <v>0.92066770445682411</v>
      </c>
      <c r="J132" s="7">
        <v>-3.8358566007424884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10.812915046926252</v>
      </c>
      <c r="H133" s="7">
        <v>119.82253439729999</v>
      </c>
      <c r="I133" s="7">
        <v>0.92066770445682411</v>
      </c>
      <c r="J133" s="7">
        <v>-3.8358566007424884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10.812915046926252</v>
      </c>
      <c r="H134" s="7">
        <v>119.82253439729999</v>
      </c>
      <c r="I134" s="7">
        <v>0.92066770445682411</v>
      </c>
      <c r="J134" s="7">
        <v>-3.8358566007424884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10.812915046926252</v>
      </c>
      <c r="H135" s="7">
        <v>119.82253439729999</v>
      </c>
      <c r="I135" s="7">
        <v>0.92066770445682411</v>
      </c>
      <c r="J135" s="7">
        <v>-3.8358566007424884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10.812915046926252</v>
      </c>
      <c r="H136" s="7">
        <v>119.82253439729999</v>
      </c>
      <c r="I136" s="7">
        <v>0.92066770445682411</v>
      </c>
      <c r="J136" s="7">
        <v>-3.8358566007424884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10.812915046926252</v>
      </c>
      <c r="H137" s="7">
        <v>119.82253439729999</v>
      </c>
      <c r="I137" s="7">
        <v>0.92066770445682411</v>
      </c>
      <c r="J137" s="7">
        <v>-3.8358566007424884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64.877490281557513</v>
      </c>
      <c r="H142" s="7">
        <v>119.82253439729999</v>
      </c>
      <c r="I142" s="7">
        <v>0.92066770445682411</v>
      </c>
      <c r="J142" s="7">
        <v>-23.01513960445493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80.498744775838489</v>
      </c>
      <c r="G146" s="7">
        <v>0</v>
      </c>
      <c r="H146" s="7">
        <v>12.26893254960577</v>
      </c>
      <c r="I146" s="2" t="s">
        <v>37</v>
      </c>
    </row>
    <row r="147" spans="3:9" x14ac:dyDescent="0.5">
      <c r="C147" s="5"/>
      <c r="E147" s="2" t="s">
        <v>193</v>
      </c>
      <c r="F147" s="7">
        <v>49.829023556424929</v>
      </c>
      <c r="G147" s="7">
        <v>0</v>
      </c>
      <c r="H147" s="7">
        <v>45.177142808220616</v>
      </c>
      <c r="I147" s="2" t="s">
        <v>37</v>
      </c>
    </row>
    <row r="148" spans="3:9" x14ac:dyDescent="0.5">
      <c r="C148" s="5"/>
      <c r="E148" s="2" t="s">
        <v>194</v>
      </c>
      <c r="F148" s="7">
        <v>137.92136237761628</v>
      </c>
      <c r="G148" s="7">
        <v>-137.92136237763509</v>
      </c>
      <c r="H148" s="7">
        <v>-5.4409344791118714</v>
      </c>
      <c r="I148" s="2" t="s">
        <v>37</v>
      </c>
    </row>
    <row r="149" spans="3:9" x14ac:dyDescent="0.5">
      <c r="C149" s="5"/>
      <c r="E149" s="2" t="s">
        <v>195</v>
      </c>
      <c r="F149" s="7">
        <v>395.11328399907865</v>
      </c>
      <c r="G149" s="7">
        <v>-471.78679605343439</v>
      </c>
      <c r="H149" s="7">
        <v>4.3304944102215411E-14</v>
      </c>
      <c r="I149" s="2" t="s">
        <v>37</v>
      </c>
    </row>
    <row r="150" spans="3:9" x14ac:dyDescent="0.5">
      <c r="C150" s="5"/>
      <c r="E150" s="2" t="s">
        <v>196</v>
      </c>
      <c r="F150" s="7">
        <v>582.97296128647065</v>
      </c>
      <c r="G150" s="7">
        <v>-564.35299234928618</v>
      </c>
      <c r="H150" s="7">
        <v>52.005140878714485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8.6165903381037001</v>
      </c>
      <c r="G152" s="2" t="s">
        <v>55</v>
      </c>
    </row>
    <row r="153" spans="3:9" x14ac:dyDescent="0.5">
      <c r="C153" s="5"/>
      <c r="E153" s="2" t="s">
        <v>199</v>
      </c>
      <c r="F153" s="7">
        <v>-3.8093842362610939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51.463731283442151</v>
      </c>
      <c r="G157" s="23">
        <v>0</v>
      </c>
    </row>
    <row r="158" spans="3:9" x14ac:dyDescent="0.5">
      <c r="C158" s="5"/>
      <c r="E158" s="22" t="s">
        <v>305</v>
      </c>
      <c r="F158" s="23">
        <v>155.27854436848236</v>
      </c>
      <c r="G158" s="23">
        <v>0</v>
      </c>
    </row>
    <row r="159" spans="3:9" x14ac:dyDescent="0.5">
      <c r="C159" s="5"/>
      <c r="E159" s="22" t="s">
        <v>306</v>
      </c>
      <c r="F159" s="23">
        <v>473.970149999993</v>
      </c>
      <c r="G159" s="23">
        <v>-473.97014999999089</v>
      </c>
    </row>
    <row r="160" spans="3:9" x14ac:dyDescent="0.5">
      <c r="C160" s="5"/>
      <c r="E160" s="22" t="s">
        <v>307</v>
      </c>
      <c r="F160" s="23">
        <v>659.41100664346129</v>
      </c>
      <c r="G160" s="23">
        <v>-632.90498136526253</v>
      </c>
    </row>
    <row r="161" spans="3:7" x14ac:dyDescent="0.5">
      <c r="C161" s="5"/>
      <c r="E161" s="22" t="s">
        <v>308</v>
      </c>
      <c r="F161" s="23">
        <v>677.58604514133856</v>
      </c>
      <c r="G161" s="23">
        <v>-645.37935694211649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139.79692292116965</v>
      </c>
      <c r="G166" s="2" t="s">
        <v>37</v>
      </c>
    </row>
    <row r="167" spans="3:7" x14ac:dyDescent="0.5">
      <c r="C167" s="5"/>
      <c r="E167" s="2" t="s">
        <v>208</v>
      </c>
      <c r="F167" s="7">
        <v>-99.261043726223605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9.7938173455142064</v>
      </c>
      <c r="G169" s="2" t="s">
        <v>55</v>
      </c>
    </row>
    <row r="170" spans="3:7" x14ac:dyDescent="0.5">
      <c r="C170" s="5"/>
      <c r="E170" s="24" t="s">
        <v>199</v>
      </c>
      <c r="F170" s="7">
        <v>-3.4880229156956459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-99.261043726223605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0.91080574917729407</v>
      </c>
      <c r="G178" s="7">
        <v>0.57999999999999996</v>
      </c>
      <c r="H178" s="7">
        <v>0.78810442041730178</v>
      </c>
    </row>
    <row r="179" spans="3:9" x14ac:dyDescent="0.5">
      <c r="C179" s="5"/>
      <c r="E179" s="2" t="s">
        <v>216</v>
      </c>
      <c r="F179" s="7">
        <v>43.792568404551119</v>
      </c>
      <c r="G179" s="7">
        <v>0</v>
      </c>
      <c r="H179" s="7">
        <v>6.3524459753596068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-40.701119070347779</v>
      </c>
      <c r="H180" s="7">
        <v>-1.5962861581197649</v>
      </c>
      <c r="I180" s="2" t="s">
        <v>30</v>
      </c>
    </row>
    <row r="181" spans="3:9" x14ac:dyDescent="0.5">
      <c r="C181" s="5"/>
      <c r="E181" s="2" t="s">
        <v>218</v>
      </c>
      <c r="F181" s="7">
        <v>11.54027685523662</v>
      </c>
      <c r="G181" s="2" t="s">
        <v>55</v>
      </c>
    </row>
    <row r="182" spans="3:9" x14ac:dyDescent="0.5">
      <c r="C182" s="5"/>
      <c r="E182" s="2" t="s">
        <v>219</v>
      </c>
      <c r="F182" s="7">
        <v>-2.8999198539175728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45.617258754740753</v>
      </c>
      <c r="G186" s="7">
        <v>0</v>
      </c>
      <c r="H186" s="7">
        <v>6.6171312243329483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-39.073074307533865</v>
      </c>
      <c r="H187" s="7">
        <v>-1.5324347117949788</v>
      </c>
      <c r="I187" s="2" t="s">
        <v>30</v>
      </c>
    </row>
    <row r="188" spans="3:9" x14ac:dyDescent="0.5">
      <c r="C188" s="5"/>
      <c r="E188" s="2" t="s">
        <v>218</v>
      </c>
      <c r="F188" s="7">
        <v>12.021121724204857</v>
      </c>
      <c r="G188" s="2" t="s">
        <v>55</v>
      </c>
    </row>
    <row r="189" spans="3:9" x14ac:dyDescent="0.5">
      <c r="C189" s="5"/>
      <c r="E189" s="2" t="s">
        <v>219</v>
      </c>
      <c r="F189" s="7">
        <v>-2.7839230597608782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9.7984187371466867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103.75395315713328</v>
      </c>
      <c r="G193" s="2" t="s">
        <v>225</v>
      </c>
    </row>
    <row r="194" spans="3:9" x14ac:dyDescent="0.5">
      <c r="C194" s="5"/>
      <c r="E194" s="2" t="s">
        <v>227</v>
      </c>
      <c r="F194" s="7">
        <v>0.15102955885967645</v>
      </c>
      <c r="G194" s="2" t="s">
        <v>69</v>
      </c>
    </row>
    <row r="195" spans="3:9" x14ac:dyDescent="0.5">
      <c r="C195" s="5"/>
      <c r="E195" s="2" t="s">
        <v>228</v>
      </c>
      <c r="F195" s="7">
        <v>0.942723403871781</v>
      </c>
    </row>
    <row r="196" spans="3:9" x14ac:dyDescent="0.5">
      <c r="C196" s="5"/>
      <c r="E196" s="2" t="s">
        <v>229</v>
      </c>
      <c r="F196" s="7">
        <v>0.68894846522251374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10.314124986470198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1.2112925469288456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11.525417533399043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10.314124986470198</v>
      </c>
      <c r="G244" s="38">
        <v>0.89490250193377463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7.9742947741490169E-2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0.24060379106119015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0.22844115885948479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0.34611460427160956</v>
      </c>
      <c r="H248" s="7"/>
    </row>
    <row r="249" spans="2:10" x14ac:dyDescent="0.5">
      <c r="C249" s="5"/>
      <c r="E249" s="36" t="s">
        <v>126</v>
      </c>
      <c r="F249" s="37">
        <v>1.2112925469288456</v>
      </c>
      <c r="G249" s="38">
        <v>0.10509749806622534</v>
      </c>
      <c r="H249" s="7"/>
    </row>
    <row r="250" spans="2:10" x14ac:dyDescent="0.5">
      <c r="C250" s="5"/>
      <c r="E250" s="42" t="s">
        <v>15</v>
      </c>
      <c r="F250" s="43">
        <v>11.525417533399043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11.525417533399043</v>
      </c>
      <c r="G263" s="47" t="s">
        <v>55</v>
      </c>
      <c r="H263" s="3" t="s">
        <v>287</v>
      </c>
      <c r="I263" s="48">
        <v>17.764894238942734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5186.4378900295696</v>
      </c>
      <c r="G266" s="47" t="s">
        <v>290</v>
      </c>
    </row>
    <row r="267" spans="3:10" x14ac:dyDescent="0.5">
      <c r="C267" s="5"/>
      <c r="D267" s="112"/>
      <c r="E267" s="112"/>
      <c r="F267" s="50">
        <v>79.94202407524142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0396-DA66-4EDB-AEB5-4BC980F2143C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23.127741363439931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58.389741253401759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107.84028095756999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0.82860093401114177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-23.01513960445493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198.38083998834094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0.94178750837587011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0.68338487664849834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24.471225268066974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2.6597560692704301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27.130981337337403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0.90196609417846241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7.8645194327874784E-2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0.21417763658415209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0.27455221017606929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0.33459105309036624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9.8033905821537634E-2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27.130981337337403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46.46532208388021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12208.941601801831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209.0939493774608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23.127741363439931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9.7316235422336259</v>
      </c>
      <c r="H132" s="7">
        <v>107.84028095756999</v>
      </c>
      <c r="I132" s="7">
        <v>0.82860093401114177</v>
      </c>
      <c r="J132" s="7">
        <v>-3.8358566007424884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9.7316235422336259</v>
      </c>
      <c r="H133" s="7">
        <v>107.84028095756999</v>
      </c>
      <c r="I133" s="7">
        <v>0.82860093401114177</v>
      </c>
      <c r="J133" s="7">
        <v>-3.8358566007424884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9.7316235422336259</v>
      </c>
      <c r="H134" s="7">
        <v>107.84028095756999</v>
      </c>
      <c r="I134" s="7">
        <v>0.82860093401114177</v>
      </c>
      <c r="J134" s="7">
        <v>-3.8358566007424884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9.7316235422336259</v>
      </c>
      <c r="H135" s="7">
        <v>107.84028095756999</v>
      </c>
      <c r="I135" s="7">
        <v>0.82860093401114177</v>
      </c>
      <c r="J135" s="7">
        <v>-3.8358566007424884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9.7316235422336259</v>
      </c>
      <c r="H136" s="7">
        <v>107.84028095756999</v>
      </c>
      <c r="I136" s="7">
        <v>0.82860093401114177</v>
      </c>
      <c r="J136" s="7">
        <v>-3.8358566007424884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9.7316235422336259</v>
      </c>
      <c r="H137" s="7">
        <v>107.84028095756999</v>
      </c>
      <c r="I137" s="7">
        <v>0.82860093401114177</v>
      </c>
      <c r="J137" s="7">
        <v>-3.8358566007424884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58.389741253401759</v>
      </c>
      <c r="H142" s="7">
        <v>107.84028095756999</v>
      </c>
      <c r="I142" s="7">
        <v>0.82860093401114177</v>
      </c>
      <c r="J142" s="7">
        <v>-23.01513960445493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234.78991134299432</v>
      </c>
      <c r="G146" s="7">
        <v>0</v>
      </c>
      <c r="H146" s="7">
        <v>35.784677060700346</v>
      </c>
      <c r="I146" s="2" t="s">
        <v>37</v>
      </c>
    </row>
    <row r="147" spans="3:9" x14ac:dyDescent="0.5">
      <c r="C147" s="5"/>
      <c r="E147" s="2" t="s">
        <v>193</v>
      </c>
      <c r="F147" s="7">
        <v>130.49844659711547</v>
      </c>
      <c r="G147" s="7">
        <v>0</v>
      </c>
      <c r="H147" s="7">
        <v>118.93268288748661</v>
      </c>
      <c r="I147" s="2" t="s">
        <v>37</v>
      </c>
    </row>
    <row r="148" spans="3:9" x14ac:dyDescent="0.5">
      <c r="C148" s="5"/>
      <c r="E148" s="2" t="s">
        <v>194</v>
      </c>
      <c r="F148" s="7">
        <v>481.60749855502092</v>
      </c>
      <c r="G148" s="7">
        <v>-481.60749855508658</v>
      </c>
      <c r="H148" s="7">
        <v>-18.999194897106861</v>
      </c>
      <c r="I148" s="2" t="s">
        <v>37</v>
      </c>
    </row>
    <row r="149" spans="3:9" x14ac:dyDescent="0.5">
      <c r="C149" s="5"/>
      <c r="E149" s="2" t="s">
        <v>195</v>
      </c>
      <c r="F149" s="7">
        <v>1117.5535742145935</v>
      </c>
      <c r="G149" s="7">
        <v>-1334.4198779153085</v>
      </c>
      <c r="H149" s="7">
        <v>1.3395143380104734E-13</v>
      </c>
      <c r="I149" s="2" t="s">
        <v>37</v>
      </c>
    </row>
    <row r="150" spans="3:9" x14ac:dyDescent="0.5">
      <c r="C150" s="5"/>
      <c r="E150" s="2" t="s">
        <v>196</v>
      </c>
      <c r="F150" s="7">
        <v>1730.054978009935</v>
      </c>
      <c r="G150" s="7">
        <v>-1696.942834270619</v>
      </c>
      <c r="H150" s="7">
        <v>135.71816505108035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21.477842498844392</v>
      </c>
      <c r="G152" s="2" t="s">
        <v>55</v>
      </c>
    </row>
    <row r="153" spans="3:9" x14ac:dyDescent="0.5">
      <c r="C153" s="5"/>
      <c r="E153" s="2" t="s">
        <v>199</v>
      </c>
      <c r="F153" s="7">
        <v>-10.575757054584523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138.55732425374489</v>
      </c>
      <c r="G157" s="23">
        <v>0</v>
      </c>
    </row>
    <row r="158" spans="3:9" x14ac:dyDescent="0.5">
      <c r="C158" s="5"/>
      <c r="E158" s="22" t="s">
        <v>305</v>
      </c>
      <c r="F158" s="23">
        <v>377.3387616841689</v>
      </c>
      <c r="G158" s="23">
        <v>0</v>
      </c>
    </row>
    <row r="159" spans="3:9" x14ac:dyDescent="0.5">
      <c r="C159" s="5"/>
      <c r="E159" s="22" t="s">
        <v>306</v>
      </c>
      <c r="F159" s="23">
        <v>1527.7439999999863</v>
      </c>
      <c r="G159" s="23">
        <v>-1527.7439999999917</v>
      </c>
    </row>
    <row r="160" spans="3:9" x14ac:dyDescent="0.5">
      <c r="C160" s="5"/>
      <c r="E160" s="22" t="s">
        <v>307</v>
      </c>
      <c r="F160" s="23">
        <v>1719.2338557082926</v>
      </c>
      <c r="G160" s="23">
        <v>-1653.1685690277832</v>
      </c>
    </row>
    <row r="161" spans="3:7" x14ac:dyDescent="0.5">
      <c r="C161" s="5"/>
      <c r="E161" s="22" t="s">
        <v>308</v>
      </c>
      <c r="F161" s="23">
        <v>1838.6152630077202</v>
      </c>
      <c r="G161" s="23">
        <v>-1871.5040469457258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342.34124441252072</v>
      </c>
      <c r="G166" s="2" t="s">
        <v>37</v>
      </c>
    </row>
    <row r="167" spans="3:7" x14ac:dyDescent="0.5">
      <c r="C167" s="5"/>
      <c r="E167" s="2" t="s">
        <v>208</v>
      </c>
      <c r="F167" s="7">
        <v>-246.26089761582699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24.196545360689051</v>
      </c>
      <c r="G169" s="2" t="s">
        <v>55</v>
      </c>
    </row>
    <row r="170" spans="3:7" x14ac:dyDescent="0.5">
      <c r="C170" s="5"/>
      <c r="E170" s="24" t="s">
        <v>199</v>
      </c>
      <c r="F170" s="7">
        <v>-9.6351401668697445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-246.26089761582699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0.91992595653828402</v>
      </c>
      <c r="G178" s="7">
        <v>0.57999999999999996</v>
      </c>
      <c r="H178" s="7">
        <v>0.78066086291282499</v>
      </c>
    </row>
    <row r="179" spans="3:9" x14ac:dyDescent="0.5">
      <c r="C179" s="5"/>
      <c r="E179" s="2" t="s">
        <v>216</v>
      </c>
      <c r="F179" s="7">
        <v>110.38500421741456</v>
      </c>
      <c r="G179" s="7">
        <v>0</v>
      </c>
      <c r="H179" s="7">
        <v>15.625134465524397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-101.81667563448023</v>
      </c>
      <c r="H180" s="7">
        <v>-4.4002507224361178</v>
      </c>
      <c r="I180" s="2" t="s">
        <v>30</v>
      </c>
    </row>
    <row r="181" spans="3:9" x14ac:dyDescent="0.5">
      <c r="C181" s="5"/>
      <c r="E181" s="2" t="s">
        <v>218</v>
      </c>
      <c r="F181" s="7">
        <v>28.385660945702654</v>
      </c>
      <c r="G181" s="2" t="s">
        <v>55</v>
      </c>
    </row>
    <row r="182" spans="3:9" x14ac:dyDescent="0.5">
      <c r="C182" s="5"/>
      <c r="E182" s="2" t="s">
        <v>219</v>
      </c>
      <c r="F182" s="7">
        <v>-7.9937888124256151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114.98437939314017</v>
      </c>
      <c r="G186" s="7">
        <v>0</v>
      </c>
      <c r="H186" s="7">
        <v>16.276181734921252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-97.744008609101016</v>
      </c>
      <c r="H187" s="7">
        <v>-4.22424069353867</v>
      </c>
      <c r="I187" s="2" t="s">
        <v>30</v>
      </c>
    </row>
    <row r="188" spans="3:9" x14ac:dyDescent="0.5">
      <c r="C188" s="5"/>
      <c r="E188" s="2" t="s">
        <v>218</v>
      </c>
      <c r="F188" s="7">
        <v>29.568396818440277</v>
      </c>
      <c r="G188" s="2" t="s">
        <v>55</v>
      </c>
    </row>
    <row r="189" spans="3:9" x14ac:dyDescent="0.5">
      <c r="C189" s="5"/>
      <c r="E189" s="2" t="s">
        <v>219</v>
      </c>
      <c r="F189" s="7">
        <v>-7.6740372599285838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23.247664004663623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198.38083998834094</v>
      </c>
      <c r="G193" s="2" t="s">
        <v>225</v>
      </c>
    </row>
    <row r="194" spans="3:9" x14ac:dyDescent="0.5">
      <c r="C194" s="5"/>
      <c r="E194" s="2" t="s">
        <v>227</v>
      </c>
      <c r="F194" s="7">
        <v>0.39814637821004573</v>
      </c>
      <c r="G194" s="2" t="s">
        <v>69</v>
      </c>
    </row>
    <row r="195" spans="3:9" x14ac:dyDescent="0.5">
      <c r="C195" s="5"/>
      <c r="E195" s="2" t="s">
        <v>228</v>
      </c>
      <c r="F195" s="7">
        <v>0.94178750837587011</v>
      </c>
    </row>
    <row r="196" spans="3:9" x14ac:dyDescent="0.5">
      <c r="C196" s="5"/>
      <c r="E196" s="2" t="s">
        <v>229</v>
      </c>
      <c r="F196" s="7">
        <v>0.68338487664849834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24.471225268066974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2.6597560692704301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27.130981337337403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24.471225268066974</v>
      </c>
      <c r="G244" s="38">
        <v>0.90196609417846241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7.8645194327874784E-2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0.21417763658415209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0.27455221017606929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0.33459105309036624</v>
      </c>
      <c r="H248" s="7"/>
    </row>
    <row r="249" spans="2:10" x14ac:dyDescent="0.5">
      <c r="C249" s="5"/>
      <c r="E249" s="36" t="s">
        <v>126</v>
      </c>
      <c r="F249" s="37">
        <v>2.6597560692704301</v>
      </c>
      <c r="G249" s="38">
        <v>9.8033905821537634E-2</v>
      </c>
      <c r="H249" s="7"/>
    </row>
    <row r="250" spans="2:10" x14ac:dyDescent="0.5">
      <c r="C250" s="5"/>
      <c r="E250" s="42" t="s">
        <v>15</v>
      </c>
      <c r="F250" s="43">
        <v>27.130981337337403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27.130981337337403</v>
      </c>
      <c r="G263" s="47" t="s">
        <v>55</v>
      </c>
      <c r="H263" s="3" t="s">
        <v>287</v>
      </c>
      <c r="I263" s="48">
        <v>46.46532208388021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12208.941601801831</v>
      </c>
      <c r="G266" s="47" t="s">
        <v>290</v>
      </c>
    </row>
    <row r="267" spans="3:10" x14ac:dyDescent="0.5">
      <c r="C267" s="5"/>
      <c r="D267" s="112"/>
      <c r="E267" s="112"/>
      <c r="F267" s="50">
        <v>209.0939493774608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9DEF-F8C9-4865-A9CF-352B33BC6A4F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14.143906709461898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58.389741253401759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107.84028095756999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0.82860093401114177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203.45999828987792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0.94405253133430589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0.66348828590307685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0.22014692672340877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22.332632298998778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2.5241453844387531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25.07692461016094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8.7788646393348914E-3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0.89056503722748359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0.11216256038195054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0.29688368241463753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0.48151879443089546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0.10065609813318147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25.07692461016094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42.947483704939302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11284.616074572423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193.26367667222669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14.143906709461898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9.7316235422336259</v>
      </c>
      <c r="H132" s="7">
        <v>107.84028095756999</v>
      </c>
      <c r="I132" s="7">
        <v>0.82860093401114177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9.7316235422336259</v>
      </c>
      <c r="H133" s="7">
        <v>107.84028095756999</v>
      </c>
      <c r="I133" s="7">
        <v>0.82860093401114177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9.7316235422336259</v>
      </c>
      <c r="H134" s="7">
        <v>107.84028095756999</v>
      </c>
      <c r="I134" s="7">
        <v>0.82860093401114177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9.7316235422336259</v>
      </c>
      <c r="H135" s="7">
        <v>107.84028095756999</v>
      </c>
      <c r="I135" s="7">
        <v>0.82860093401114177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9.7316235422336259</v>
      </c>
      <c r="H136" s="7">
        <v>107.84028095756999</v>
      </c>
      <c r="I136" s="7">
        <v>0.82860093401114177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9.7316235422336259</v>
      </c>
      <c r="H137" s="7">
        <v>107.84028095756999</v>
      </c>
      <c r="I137" s="7">
        <v>0.82860093401114177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58.389741253401759</v>
      </c>
      <c r="H142" s="7">
        <v>107.84028095756999</v>
      </c>
      <c r="I142" s="7">
        <v>0.82860093401114177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245.02627210266539</v>
      </c>
      <c r="G146" s="7">
        <v>0</v>
      </c>
      <c r="H146" s="7">
        <v>37.441654911295757</v>
      </c>
      <c r="I146" s="2" t="s">
        <v>37</v>
      </c>
    </row>
    <row r="147" spans="3:9" x14ac:dyDescent="0.5">
      <c r="C147" s="5"/>
      <c r="E147" s="2" t="s">
        <v>193</v>
      </c>
      <c r="F147" s="7">
        <v>151.2040560870588</v>
      </c>
      <c r="G147" s="7">
        <v>0</v>
      </c>
      <c r="H147" s="7">
        <v>120.94431982531378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1117.5535742145935</v>
      </c>
      <c r="G149" s="7">
        <v>-1334.4198779153085</v>
      </c>
      <c r="H149" s="7">
        <v>1.3395143380104734E-13</v>
      </c>
      <c r="I149" s="2" t="s">
        <v>37</v>
      </c>
    </row>
    <row r="150" spans="3:9" x14ac:dyDescent="0.5">
      <c r="C150" s="5"/>
      <c r="E150" s="2" t="s">
        <v>196</v>
      </c>
      <c r="F150" s="7">
        <v>1268.9621221158386</v>
      </c>
      <c r="G150" s="7">
        <v>-1215.1416324398733</v>
      </c>
      <c r="H150" s="7">
        <v>158.38597473660937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17.113749572644746</v>
      </c>
      <c r="G152" s="2" t="s">
        <v>55</v>
      </c>
    </row>
    <row r="153" spans="3:9" x14ac:dyDescent="0.5">
      <c r="C153" s="5"/>
      <c r="E153" s="2" t="s">
        <v>199</v>
      </c>
      <c r="F153" s="7">
        <v>-5.6573132728647169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144.97309871879824</v>
      </c>
      <c r="G157" s="23">
        <v>0</v>
      </c>
    </row>
    <row r="158" spans="3:9" x14ac:dyDescent="0.5">
      <c r="C158" s="5"/>
      <c r="E158" s="22" t="s">
        <v>305</v>
      </c>
      <c r="F158" s="23">
        <v>383.73007224631539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1719.2338557082926</v>
      </c>
      <c r="G160" s="23">
        <v>-1653.1685690277832</v>
      </c>
    </row>
    <row r="161" spans="3:7" x14ac:dyDescent="0.5">
      <c r="C161" s="5"/>
      <c r="E161" s="22" t="s">
        <v>308</v>
      </c>
      <c r="F161" s="23">
        <v>1210.0664206359902</v>
      </c>
      <c r="G161" s="23">
        <v>-2480.1041180666793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252.61910212082563</v>
      </c>
      <c r="G166" s="2" t="s">
        <v>37</v>
      </c>
    </row>
    <row r="167" spans="3:7" x14ac:dyDescent="0.5">
      <c r="C167" s="5"/>
      <c r="E167" s="2" t="s">
        <v>208</v>
      </c>
      <c r="F167" s="7">
        <v>-177.48217005048193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19.123157399503068</v>
      </c>
      <c r="G169" s="2" t="s">
        <v>55</v>
      </c>
    </row>
    <row r="170" spans="3:7" x14ac:dyDescent="0.5">
      <c r="C170" s="5"/>
      <c r="E170" s="24" t="s">
        <v>199</v>
      </c>
      <c r="F170" s="7">
        <v>-4.9989422206020295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-177.48217005048193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0.89228284986806505</v>
      </c>
      <c r="G178" s="7">
        <v>0.57999999999999996</v>
      </c>
      <c r="H178" s="7">
        <v>0.77055064811213103</v>
      </c>
    </row>
    <row r="179" spans="3:9" x14ac:dyDescent="0.5">
      <c r="C179" s="5"/>
      <c r="E179" s="2" t="s">
        <v>216</v>
      </c>
      <c r="F179" s="7">
        <v>91.686993706804316</v>
      </c>
      <c r="G179" s="7">
        <v>0</v>
      </c>
      <c r="H179" s="7">
        <v>12.685225731233016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-65.258522574364946</v>
      </c>
      <c r="H180" s="7">
        <v>-2.2798215073879495</v>
      </c>
      <c r="I180" s="2" t="s">
        <v>30</v>
      </c>
    </row>
    <row r="181" spans="3:9" x14ac:dyDescent="0.5">
      <c r="C181" s="5"/>
      <c r="E181" s="2" t="s">
        <v>218</v>
      </c>
      <c r="F181" s="7">
        <v>23.044826745073312</v>
      </c>
      <c r="G181" s="2" t="s">
        <v>55</v>
      </c>
    </row>
    <row r="182" spans="3:9" x14ac:dyDescent="0.5">
      <c r="C182" s="5"/>
      <c r="E182" s="2" t="s">
        <v>219</v>
      </c>
      <c r="F182" s="7">
        <v>-4.1416757384214415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95.507285111254504</v>
      </c>
      <c r="G186" s="7">
        <v>0</v>
      </c>
      <c r="H186" s="7">
        <v>13.213776803367706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-62.648181671390347</v>
      </c>
      <c r="H187" s="7">
        <v>-2.1886286470924317</v>
      </c>
      <c r="I187" s="2" t="s">
        <v>30</v>
      </c>
    </row>
    <row r="188" spans="3:9" x14ac:dyDescent="0.5">
      <c r="C188" s="5"/>
      <c r="E188" s="2" t="s">
        <v>218</v>
      </c>
      <c r="F188" s="7">
        <v>24.005027859451332</v>
      </c>
      <c r="G188" s="2" t="s">
        <v>55</v>
      </c>
    </row>
    <row r="189" spans="3:9" x14ac:dyDescent="0.5">
      <c r="C189" s="5"/>
      <c r="E189" s="2" t="s">
        <v>219</v>
      </c>
      <c r="F189" s="7">
        <v>-3.9760087088845841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21.216000684048836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203.45999828987792</v>
      </c>
      <c r="G193" s="2" t="s">
        <v>225</v>
      </c>
    </row>
    <row r="194" spans="3:9" x14ac:dyDescent="0.5">
      <c r="C194" s="5"/>
      <c r="E194" s="2" t="s">
        <v>227</v>
      </c>
      <c r="F194" s="7">
        <v>0.36335151053290182</v>
      </c>
      <c r="G194" s="2" t="s">
        <v>69</v>
      </c>
    </row>
    <row r="195" spans="3:9" x14ac:dyDescent="0.5">
      <c r="C195" s="5"/>
      <c r="E195" s="2" t="s">
        <v>228</v>
      </c>
      <c r="F195" s="7">
        <v>0.94405253133430589</v>
      </c>
    </row>
    <row r="196" spans="3:9" x14ac:dyDescent="0.5">
      <c r="C196" s="5"/>
      <c r="E196" s="2" t="s">
        <v>229</v>
      </c>
      <c r="F196" s="7">
        <v>0.66348828590307685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0.22014692672340877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22.332632298998778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2.5241453844387531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25.07692461016094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0.22014692672340877</v>
      </c>
      <c r="G243" s="38">
        <v>8.7788646393348914E-3</v>
      </c>
      <c r="H243" s="7"/>
    </row>
    <row r="244" spans="2:10" x14ac:dyDescent="0.5">
      <c r="C244" s="5"/>
      <c r="E244" s="36" t="s">
        <v>270</v>
      </c>
      <c r="F244" s="37">
        <v>22.332632298998778</v>
      </c>
      <c r="G244" s="38">
        <v>0.89056503722748359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0.11216256038195054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0.29688368241463753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0.48151879443089546</v>
      </c>
      <c r="H248" s="7"/>
    </row>
    <row r="249" spans="2:10" x14ac:dyDescent="0.5">
      <c r="C249" s="5"/>
      <c r="E249" s="36" t="s">
        <v>126</v>
      </c>
      <c r="F249" s="37">
        <v>2.5241453844387531</v>
      </c>
      <c r="G249" s="38">
        <v>0.10065609813318147</v>
      </c>
      <c r="H249" s="7"/>
    </row>
    <row r="250" spans="2:10" x14ac:dyDescent="0.5">
      <c r="C250" s="5"/>
      <c r="E250" s="42" t="s">
        <v>15</v>
      </c>
      <c r="F250" s="43">
        <v>25.07692461016094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25.07692461016094</v>
      </c>
      <c r="G263" s="47" t="s">
        <v>55</v>
      </c>
      <c r="H263" s="3" t="s">
        <v>287</v>
      </c>
      <c r="I263" s="48">
        <v>42.947483704939302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11284.616074572423</v>
      </c>
      <c r="G266" s="47" t="s">
        <v>290</v>
      </c>
    </row>
    <row r="267" spans="3:10" x14ac:dyDescent="0.5">
      <c r="C267" s="5"/>
      <c r="D267" s="112"/>
      <c r="E267" s="112"/>
      <c r="F267" s="50">
        <v>193.26367667222669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050E-9A36-4003-AD77-4C8DD5E7E368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14.143906709461898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58.389741253401759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107.84028095756999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0.82860093401114177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-23.01513960445493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197.77716726110231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0.94346049881425886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0.68459819291130852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0.22014692672340877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24.725403258483244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2.5241453844387531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27.469695569645406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8.0141742439503328E-3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0.90009746179369154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8.1510983826510758E-2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0.21610319018240637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0.27148614364803147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0.33099714413674292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9.1888363962358111E-2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27.469695569645406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47.045414108672787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12361.363006340433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211.70436348902737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14.143906709461898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9.7316235422336259</v>
      </c>
      <c r="H132" s="7">
        <v>107.84028095756999</v>
      </c>
      <c r="I132" s="7">
        <v>0.82860093401114177</v>
      </c>
      <c r="J132" s="7">
        <v>-3.8358566007424884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9.7316235422336259</v>
      </c>
      <c r="H133" s="7">
        <v>107.84028095756999</v>
      </c>
      <c r="I133" s="7">
        <v>0.82860093401114177</v>
      </c>
      <c r="J133" s="7">
        <v>-3.8358566007424884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9.7316235422336259</v>
      </c>
      <c r="H134" s="7">
        <v>107.84028095756999</v>
      </c>
      <c r="I134" s="7">
        <v>0.82860093401114177</v>
      </c>
      <c r="J134" s="7">
        <v>-3.8358566007424884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9.7316235422336259</v>
      </c>
      <c r="H135" s="7">
        <v>107.84028095756999</v>
      </c>
      <c r="I135" s="7">
        <v>0.82860093401114177</v>
      </c>
      <c r="J135" s="7">
        <v>-3.8358566007424884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9.7316235422336259</v>
      </c>
      <c r="H136" s="7">
        <v>107.84028095756999</v>
      </c>
      <c r="I136" s="7">
        <v>0.82860093401114177</v>
      </c>
      <c r="J136" s="7">
        <v>-3.8358566007424884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9.7316235422336259</v>
      </c>
      <c r="H137" s="7">
        <v>107.84028095756999</v>
      </c>
      <c r="I137" s="7">
        <v>0.82860093401114177</v>
      </c>
      <c r="J137" s="7">
        <v>-3.8358566007424884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58.389741253401759</v>
      </c>
      <c r="H142" s="7">
        <v>107.84028095756999</v>
      </c>
      <c r="I142" s="7">
        <v>0.82860093401114177</v>
      </c>
      <c r="J142" s="7">
        <v>-23.01513960445493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244.61928849944081</v>
      </c>
      <c r="G146" s="7">
        <v>0</v>
      </c>
      <c r="H146" s="7">
        <v>37.363783323347761</v>
      </c>
      <c r="I146" s="2" t="s">
        <v>37</v>
      </c>
    </row>
    <row r="147" spans="3:9" x14ac:dyDescent="0.5">
      <c r="C147" s="5"/>
      <c r="E147" s="2" t="s">
        <v>193</v>
      </c>
      <c r="F147" s="7">
        <v>151.2040560870588</v>
      </c>
      <c r="G147" s="7">
        <v>0</v>
      </c>
      <c r="H147" s="7">
        <v>120.88930389601344</v>
      </c>
      <c r="I147" s="2" t="s">
        <v>37</v>
      </c>
    </row>
    <row r="148" spans="3:9" x14ac:dyDescent="0.5">
      <c r="C148" s="5"/>
      <c r="E148" s="2" t="s">
        <v>194</v>
      </c>
      <c r="F148" s="7">
        <v>481.60749855502092</v>
      </c>
      <c r="G148" s="7">
        <v>-481.60749855508658</v>
      </c>
      <c r="H148" s="7">
        <v>-18.999194897106861</v>
      </c>
      <c r="I148" s="2" t="s">
        <v>37</v>
      </c>
    </row>
    <row r="149" spans="3:9" x14ac:dyDescent="0.5">
      <c r="C149" s="5"/>
      <c r="E149" s="2" t="s">
        <v>195</v>
      </c>
      <c r="F149" s="7">
        <v>1117.5535742145935</v>
      </c>
      <c r="G149" s="7">
        <v>-1334.4198779153085</v>
      </c>
      <c r="H149" s="7">
        <v>1.3395143380104734E-13</v>
      </c>
      <c r="I149" s="2" t="s">
        <v>37</v>
      </c>
    </row>
    <row r="150" spans="3:9" x14ac:dyDescent="0.5">
      <c r="C150" s="5"/>
      <c r="E150" s="2" t="s">
        <v>196</v>
      </c>
      <c r="F150" s="7">
        <v>1750.4858258551881</v>
      </c>
      <c r="G150" s="7">
        <v>-1696.8133989647183</v>
      </c>
      <c r="H150" s="7">
        <v>139.2538923222547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21.629238263657598</v>
      </c>
      <c r="G152" s="2" t="s">
        <v>55</v>
      </c>
    </row>
    <row r="153" spans="3:9" x14ac:dyDescent="0.5">
      <c r="C153" s="5"/>
      <c r="E153" s="2" t="s">
        <v>199</v>
      </c>
      <c r="F153" s="7">
        <v>-10.478370217642452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144.67158198740057</v>
      </c>
      <c r="G157" s="23">
        <v>0</v>
      </c>
    </row>
    <row r="158" spans="3:9" x14ac:dyDescent="0.5">
      <c r="C158" s="5"/>
      <c r="E158" s="22" t="s">
        <v>305</v>
      </c>
      <c r="F158" s="23">
        <v>383.55555200702253</v>
      </c>
      <c r="G158" s="23">
        <v>0</v>
      </c>
    </row>
    <row r="159" spans="3:9" x14ac:dyDescent="0.5">
      <c r="C159" s="5"/>
      <c r="E159" s="22" t="s">
        <v>306</v>
      </c>
      <c r="F159" s="23">
        <v>1527.7439999999863</v>
      </c>
      <c r="G159" s="23">
        <v>-1527.7439999999917</v>
      </c>
    </row>
    <row r="160" spans="3:9" x14ac:dyDescent="0.5">
      <c r="C160" s="5"/>
      <c r="E160" s="22" t="s">
        <v>307</v>
      </c>
      <c r="F160" s="23">
        <v>1719.2338557082926</v>
      </c>
      <c r="G160" s="23">
        <v>-1653.1685690277832</v>
      </c>
    </row>
    <row r="161" spans="3:7" x14ac:dyDescent="0.5">
      <c r="C161" s="5"/>
      <c r="E161" s="22" t="s">
        <v>308</v>
      </c>
      <c r="F161" s="23">
        <v>1848.814311422401</v>
      </c>
      <c r="G161" s="23">
        <v>-1863.085608822892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346.31679817371975</v>
      </c>
      <c r="G166" s="2" t="s">
        <v>37</v>
      </c>
    </row>
    <row r="167" spans="3:7" x14ac:dyDescent="0.5">
      <c r="C167" s="5"/>
      <c r="E167" s="2" t="s">
        <v>208</v>
      </c>
      <c r="F167" s="7">
        <v>-246.24242029445867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24.363876913931886</v>
      </c>
      <c r="G169" s="2" t="s">
        <v>55</v>
      </c>
    </row>
    <row r="170" spans="3:7" x14ac:dyDescent="0.5">
      <c r="C170" s="5"/>
      <c r="E170" s="24" t="s">
        <v>199</v>
      </c>
      <c r="F170" s="7">
        <v>-9.5477419172957134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-246.24242029445867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0.92039118865700942</v>
      </c>
      <c r="G178" s="7">
        <v>0.57999999999999996</v>
      </c>
      <c r="H178" s="7">
        <v>0.78073386076060125</v>
      </c>
    </row>
    <row r="179" spans="3:9" x14ac:dyDescent="0.5">
      <c r="C179" s="5"/>
      <c r="E179" s="2" t="s">
        <v>216</v>
      </c>
      <c r="F179" s="7">
        <v>111.39805984072521</v>
      </c>
      <c r="G179" s="7">
        <v>0</v>
      </c>
      <c r="H179" s="7">
        <v>15.728727862386913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-101.2466161183945</v>
      </c>
      <c r="H180" s="7">
        <v>-4.3597268962041973</v>
      </c>
      <c r="I180" s="2" t="s">
        <v>30</v>
      </c>
    </row>
    <row r="181" spans="3:9" x14ac:dyDescent="0.5">
      <c r="C181" s="5"/>
      <c r="E181" s="2" t="s">
        <v>218</v>
      </c>
      <c r="F181" s="7">
        <v>28.573855616669558</v>
      </c>
      <c r="G181" s="2" t="s">
        <v>55</v>
      </c>
    </row>
    <row r="182" spans="3:9" x14ac:dyDescent="0.5">
      <c r="C182" s="5"/>
      <c r="E182" s="2" t="s">
        <v>219</v>
      </c>
      <c r="F182" s="7">
        <v>-7.9201705281042916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116.03964566742209</v>
      </c>
      <c r="G186" s="7">
        <v>0</v>
      </c>
      <c r="H186" s="7">
        <v>16.384091523319675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-97.196751473658722</v>
      </c>
      <c r="H187" s="7">
        <v>-4.185337820356029</v>
      </c>
      <c r="I187" s="2" t="s">
        <v>30</v>
      </c>
    </row>
    <row r="188" spans="3:9" x14ac:dyDescent="0.5">
      <c r="C188" s="5"/>
      <c r="E188" s="2" t="s">
        <v>218</v>
      </c>
      <c r="F188" s="7">
        <v>29.764432934030747</v>
      </c>
      <c r="G188" s="2" t="s">
        <v>55</v>
      </c>
    </row>
    <row r="189" spans="3:9" x14ac:dyDescent="0.5">
      <c r="C189" s="5"/>
      <c r="E189" s="2" t="s">
        <v>219</v>
      </c>
      <c r="F189" s="7">
        <v>-7.6033637069801197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23.48913309555908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197.77716726110231</v>
      </c>
      <c r="G193" s="2" t="s">
        <v>225</v>
      </c>
    </row>
    <row r="194" spans="3:9" x14ac:dyDescent="0.5">
      <c r="C194" s="5"/>
      <c r="E194" s="2" t="s">
        <v>227</v>
      </c>
      <c r="F194" s="7">
        <v>0.40228184936836991</v>
      </c>
      <c r="G194" s="2" t="s">
        <v>69</v>
      </c>
    </row>
    <row r="195" spans="3:9" x14ac:dyDescent="0.5">
      <c r="C195" s="5"/>
      <c r="E195" s="2" t="s">
        <v>228</v>
      </c>
      <c r="F195" s="7">
        <v>0.94346049881425886</v>
      </c>
    </row>
    <row r="196" spans="3:9" x14ac:dyDescent="0.5">
      <c r="C196" s="5"/>
      <c r="E196" s="2" t="s">
        <v>229</v>
      </c>
      <c r="F196" s="7">
        <v>0.68459819291130852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0.22014692672340877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24.725403258483244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2.5241453844387531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27.469695569645406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0.22014692672340877</v>
      </c>
      <c r="G243" s="38">
        <v>8.0141742439503328E-3</v>
      </c>
      <c r="H243" s="7"/>
    </row>
    <row r="244" spans="2:10" x14ac:dyDescent="0.5">
      <c r="C244" s="5"/>
      <c r="E244" s="36" t="s">
        <v>270</v>
      </c>
      <c r="F244" s="37">
        <v>24.725403258483244</v>
      </c>
      <c r="G244" s="38">
        <v>0.90009746179369154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8.1510983826510758E-2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0.21610319018240637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0.27148614364803147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0.33099714413674292</v>
      </c>
      <c r="H248" s="7"/>
    </row>
    <row r="249" spans="2:10" x14ac:dyDescent="0.5">
      <c r="C249" s="5"/>
      <c r="E249" s="36" t="s">
        <v>126</v>
      </c>
      <c r="F249" s="37">
        <v>2.5241453844387531</v>
      </c>
      <c r="G249" s="38">
        <v>9.1888363962358111E-2</v>
      </c>
      <c r="H249" s="7"/>
    </row>
    <row r="250" spans="2:10" x14ac:dyDescent="0.5">
      <c r="C250" s="5"/>
      <c r="E250" s="42" t="s">
        <v>15</v>
      </c>
      <c r="F250" s="43">
        <v>27.469695569645406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27.469695569645406</v>
      </c>
      <c r="G263" s="47" t="s">
        <v>55</v>
      </c>
      <c r="H263" s="3" t="s">
        <v>287</v>
      </c>
      <c r="I263" s="48">
        <v>47.045414108672787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12361.363006340433</v>
      </c>
      <c r="G266" s="47" t="s">
        <v>290</v>
      </c>
    </row>
    <row r="267" spans="3:10" x14ac:dyDescent="0.5">
      <c r="C267" s="5"/>
      <c r="D267" s="112"/>
      <c r="E267" s="112"/>
      <c r="F267" s="50">
        <v>211.70436348902737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1CB3-43C6-48D8-9774-EDF2322A13BB}">
  <dimension ref="B1:O268"/>
  <sheetViews>
    <sheetView topLeftCell="A147" workbookViewId="0">
      <selection activeCell="A175" sqref="A175:XFD175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-0.45786257828350063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58.389741253401759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107.84028095756999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0.82860093401114177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202.20492848109274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0.9436445461442784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0.66296512447833444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1.2011065284707687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22.861082744803056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2.7728070175438595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26.834996290817681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4.4758960107691897E-2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0.8519130204845824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0.11116401961879331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0.28810630540132637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0.45264269546446279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0.1033280194077258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26.834996290817681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45.958409328032921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12075.748330867957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206.81284197614801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-0.45786257828350063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9.7316235422336259</v>
      </c>
      <c r="H132" s="7">
        <v>107.84028095756999</v>
      </c>
      <c r="I132" s="7">
        <v>0.82860093401114177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9.7316235422336259</v>
      </c>
      <c r="H133" s="7">
        <v>107.84028095756999</v>
      </c>
      <c r="I133" s="7">
        <v>0.82860093401114177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9.7316235422336259</v>
      </c>
      <c r="H134" s="7">
        <v>107.84028095756999</v>
      </c>
      <c r="I134" s="7">
        <v>0.82860093401114177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9.7316235422336259</v>
      </c>
      <c r="H135" s="7">
        <v>107.84028095756999</v>
      </c>
      <c r="I135" s="7">
        <v>0.82860093401114177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9.7316235422336259</v>
      </c>
      <c r="H136" s="7">
        <v>107.84028095756999</v>
      </c>
      <c r="I136" s="7">
        <v>0.82860093401114177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9.7316235422336259</v>
      </c>
      <c r="H137" s="7">
        <v>107.84028095756999</v>
      </c>
      <c r="I137" s="7">
        <v>0.82860093401114177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58.389741253401759</v>
      </c>
      <c r="H142" s="7">
        <v>107.84028095756999</v>
      </c>
      <c r="I142" s="7">
        <v>0.82860093401114177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258.42149223050978</v>
      </c>
      <c r="G146" s="7">
        <v>0</v>
      </c>
      <c r="H146" s="7">
        <v>39.530488525486881</v>
      </c>
      <c r="I146" s="2" t="s">
        <v>37</v>
      </c>
    </row>
    <row r="147" spans="3:9" x14ac:dyDescent="0.5">
      <c r="C147" s="5"/>
      <c r="E147" s="2" t="s">
        <v>193</v>
      </c>
      <c r="F147" s="7">
        <v>206.03333378522774</v>
      </c>
      <c r="G147" s="7">
        <v>0</v>
      </c>
      <c r="H147" s="7">
        <v>125.02196483331718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1117.5535742145935</v>
      </c>
      <c r="G149" s="7">
        <v>-1334.4198779153085</v>
      </c>
      <c r="H149" s="7">
        <v>1.3395143380104734E-13</v>
      </c>
      <c r="I149" s="2" t="s">
        <v>37</v>
      </c>
    </row>
    <row r="150" spans="3:9" x14ac:dyDescent="0.5">
      <c r="C150" s="5"/>
      <c r="E150" s="2" t="s">
        <v>196</v>
      </c>
      <c r="F150" s="7">
        <v>1322.8597533162406</v>
      </c>
      <c r="G150" s="7">
        <v>-1214.9638069430728</v>
      </c>
      <c r="H150" s="7">
        <v>164.55245335880448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17.445737963424452</v>
      </c>
      <c r="G152" s="2" t="s">
        <v>55</v>
      </c>
    </row>
    <row r="153" spans="3:9" x14ac:dyDescent="0.5">
      <c r="C153" s="5"/>
      <c r="E153" s="2" t="s">
        <v>199</v>
      </c>
      <c r="F153" s="7">
        <v>-5.6081637821138877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153.0610072921427</v>
      </c>
      <c r="G157" s="23">
        <v>0</v>
      </c>
    </row>
    <row r="158" spans="3:9" x14ac:dyDescent="0.5">
      <c r="C158" s="5"/>
      <c r="E158" s="22" t="s">
        <v>305</v>
      </c>
      <c r="F158" s="23">
        <v>396.69167652596798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1719.2338557082926</v>
      </c>
      <c r="G160" s="23">
        <v>-1653.1685690277832</v>
      </c>
    </row>
    <row r="161" spans="3:7" x14ac:dyDescent="0.5">
      <c r="C161" s="5"/>
      <c r="E161" s="22" t="s">
        <v>308</v>
      </c>
      <c r="F161" s="23">
        <v>1230.0593414102434</v>
      </c>
      <c r="G161" s="23">
        <v>-2462.2242720441841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263.10681815010724</v>
      </c>
      <c r="G166" s="2" t="s">
        <v>37</v>
      </c>
    </row>
    <row r="167" spans="3:7" x14ac:dyDescent="0.5">
      <c r="C167" s="5"/>
      <c r="E167" s="2" t="s">
        <v>208</v>
      </c>
      <c r="F167" s="7">
        <v>-177.45678486806202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19.473375492541674</v>
      </c>
      <c r="G169" s="2" t="s">
        <v>55</v>
      </c>
    </row>
    <row r="170" spans="3:7" x14ac:dyDescent="0.5">
      <c r="C170" s="5"/>
      <c r="E170" s="24" t="s">
        <v>199</v>
      </c>
      <c r="F170" s="7">
        <v>-4.9565042399267059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-177.45678486806202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0.89180000839275531</v>
      </c>
      <c r="G178" s="7">
        <v>0.57999999999999996</v>
      </c>
      <c r="H178" s="7">
        <v>0.77097336459318921</v>
      </c>
    </row>
    <row r="179" spans="3:9" x14ac:dyDescent="0.5">
      <c r="C179" s="5"/>
      <c r="E179" s="2" t="s">
        <v>216</v>
      </c>
      <c r="F179" s="7">
        <v>94.158387249856489</v>
      </c>
      <c r="G179" s="7">
        <v>0</v>
      </c>
      <c r="H179" s="7">
        <v>12.911996566834581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-64.176269296668266</v>
      </c>
      <c r="H180" s="7">
        <v>-2.2592092438908535</v>
      </c>
      <c r="I180" s="2" t="s">
        <v>30</v>
      </c>
    </row>
    <row r="181" spans="3:9" x14ac:dyDescent="0.5">
      <c r="C181" s="5"/>
      <c r="E181" s="2" t="s">
        <v>218</v>
      </c>
      <c r="F181" s="7">
        <v>23.456793763082825</v>
      </c>
      <c r="G181" s="2" t="s">
        <v>55</v>
      </c>
    </row>
    <row r="182" spans="3:9" x14ac:dyDescent="0.5">
      <c r="C182" s="5"/>
      <c r="E182" s="2" t="s">
        <v>219</v>
      </c>
      <c r="F182" s="7">
        <v>-4.1042301264017178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98.081653385267174</v>
      </c>
      <c r="G186" s="7">
        <v>0</v>
      </c>
      <c r="H186" s="7">
        <v>13.449996423785999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-61.609218524801534</v>
      </c>
      <c r="H187" s="7">
        <v>-2.1688408741352183</v>
      </c>
      <c r="I187" s="2" t="s">
        <v>30</v>
      </c>
    </row>
    <row r="188" spans="3:9" x14ac:dyDescent="0.5">
      <c r="C188" s="5"/>
      <c r="E188" s="2" t="s">
        <v>218</v>
      </c>
      <c r="F188" s="7">
        <v>24.434160169877895</v>
      </c>
      <c r="G188" s="2" t="s">
        <v>55</v>
      </c>
    </row>
    <row r="189" spans="3:9" x14ac:dyDescent="0.5">
      <c r="C189" s="5"/>
      <c r="E189" s="2" t="s">
        <v>219</v>
      </c>
      <c r="F189" s="7">
        <v>-3.9400609213456468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21.718028607562903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202.20492848109274</v>
      </c>
      <c r="G193" s="2" t="s">
        <v>225</v>
      </c>
    </row>
    <row r="194" spans="3:9" x14ac:dyDescent="0.5">
      <c r="C194" s="5"/>
      <c r="E194" s="2" t="s">
        <v>227</v>
      </c>
      <c r="F194" s="7">
        <v>0.37194938941945738</v>
      </c>
      <c r="G194" s="2" t="s">
        <v>69</v>
      </c>
    </row>
    <row r="195" spans="3:9" x14ac:dyDescent="0.5">
      <c r="C195" s="5"/>
      <c r="E195" s="2" t="s">
        <v>228</v>
      </c>
      <c r="F195" s="7">
        <v>0.9436445461442784</v>
      </c>
    </row>
    <row r="196" spans="3:9" x14ac:dyDescent="0.5">
      <c r="C196" s="5"/>
      <c r="E196" s="2" t="s">
        <v>229</v>
      </c>
      <c r="F196" s="7">
        <v>0.66296512447833444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1.2011065284707687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22.861082744803056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2.7728070175438595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26.834996290817681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1.2011065284707687</v>
      </c>
      <c r="G243" s="38">
        <v>4.4758960107691897E-2</v>
      </c>
      <c r="H243" s="7"/>
    </row>
    <row r="244" spans="2:10" x14ac:dyDescent="0.5">
      <c r="C244" s="5"/>
      <c r="E244" s="36" t="s">
        <v>270</v>
      </c>
      <c r="F244" s="37">
        <v>22.861082744803056</v>
      </c>
      <c r="G244" s="38">
        <v>0.8519130204845824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0.11116401961879331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0.28810630540132637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0.45264269546446279</v>
      </c>
      <c r="H248" s="7"/>
    </row>
    <row r="249" spans="2:10" x14ac:dyDescent="0.5">
      <c r="C249" s="5"/>
      <c r="E249" s="36" t="s">
        <v>126</v>
      </c>
      <c r="F249" s="37">
        <v>2.7728070175438595</v>
      </c>
      <c r="G249" s="38">
        <v>0.1033280194077258</v>
      </c>
      <c r="H249" s="7"/>
    </row>
    <row r="250" spans="2:10" x14ac:dyDescent="0.5">
      <c r="C250" s="5"/>
      <c r="E250" s="42" t="s">
        <v>15</v>
      </c>
      <c r="F250" s="43">
        <v>26.834996290817681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26.834996290817681</v>
      </c>
      <c r="G263" s="47" t="s">
        <v>55</v>
      </c>
      <c r="H263" s="3" t="s">
        <v>287</v>
      </c>
      <c r="I263" s="48">
        <v>45.958409328032921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12075.748330867957</v>
      </c>
      <c r="G266" s="47" t="s">
        <v>290</v>
      </c>
    </row>
    <row r="267" spans="3:10" x14ac:dyDescent="0.5">
      <c r="C267" s="5"/>
      <c r="D267" s="112"/>
      <c r="E267" s="112"/>
      <c r="F267" s="50">
        <v>206.81284197614801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0C62-CE7E-4728-97DF-AF0B55757F40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-0.45786257828350063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58.389741253401759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107.84028095756999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0.82860093401114177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-23.01513960445493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196.66243903496439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0.94307725269965081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0.6842134787636952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1.2011065284707687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25.194762511593943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2.7728070175438595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29.168676057608568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4.1177958372144337E-2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0.86376092153904804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8.1449873779376389E-2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0.21143923977545886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0.25726099774722777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0.31361081023698506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9.5061120088807752E-2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29.168676057608568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49.955138405257472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13125.904225923856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224.79812282365847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-0.45786257828350063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9.7316235422336259</v>
      </c>
      <c r="H132" s="7">
        <v>107.84028095756999</v>
      </c>
      <c r="I132" s="7">
        <v>0.82860093401114177</v>
      </c>
      <c r="J132" s="7">
        <v>-3.8358566007424884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9.7316235422336259</v>
      </c>
      <c r="H133" s="7">
        <v>107.84028095756999</v>
      </c>
      <c r="I133" s="7">
        <v>0.82860093401114177</v>
      </c>
      <c r="J133" s="7">
        <v>-3.8358566007424884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9.7316235422336259</v>
      </c>
      <c r="H134" s="7">
        <v>107.84028095756999</v>
      </c>
      <c r="I134" s="7">
        <v>0.82860093401114177</v>
      </c>
      <c r="J134" s="7">
        <v>-3.8358566007424884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9.7316235422336259</v>
      </c>
      <c r="H135" s="7">
        <v>107.84028095756999</v>
      </c>
      <c r="I135" s="7">
        <v>0.82860093401114177</v>
      </c>
      <c r="J135" s="7">
        <v>-3.8358566007424884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9.7316235422336259</v>
      </c>
      <c r="H136" s="7">
        <v>107.84028095756999</v>
      </c>
      <c r="I136" s="7">
        <v>0.82860093401114177</v>
      </c>
      <c r="J136" s="7">
        <v>-3.8358566007424884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9.7316235422336259</v>
      </c>
      <c r="H137" s="7">
        <v>107.84028095756999</v>
      </c>
      <c r="I137" s="7">
        <v>0.82860093401114177</v>
      </c>
      <c r="J137" s="7">
        <v>-3.8358566007424884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58.389741253401759</v>
      </c>
      <c r="H142" s="7">
        <v>107.84028095756999</v>
      </c>
      <c r="I142" s="7">
        <v>0.82860093401114177</v>
      </c>
      <c r="J142" s="7">
        <v>-23.01513960445493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257.99323703482133</v>
      </c>
      <c r="G146" s="7">
        <v>0</v>
      </c>
      <c r="H146" s="7">
        <v>39.448296715766517</v>
      </c>
      <c r="I146" s="2" t="s">
        <v>37</v>
      </c>
    </row>
    <row r="147" spans="3:9" x14ac:dyDescent="0.5">
      <c r="C147" s="5"/>
      <c r="E147" s="2" t="s">
        <v>193</v>
      </c>
      <c r="F147" s="7">
        <v>206.03333378522774</v>
      </c>
      <c r="G147" s="7">
        <v>0</v>
      </c>
      <c r="H147" s="7">
        <v>124.96517361155058</v>
      </c>
      <c r="I147" s="2" t="s">
        <v>37</v>
      </c>
    </row>
    <row r="148" spans="3:9" x14ac:dyDescent="0.5">
      <c r="C148" s="5"/>
      <c r="E148" s="2" t="s">
        <v>194</v>
      </c>
      <c r="F148" s="7">
        <v>481.60749855502092</v>
      </c>
      <c r="G148" s="7">
        <v>-481.60749855508658</v>
      </c>
      <c r="H148" s="7">
        <v>-18.999194897106861</v>
      </c>
      <c r="I148" s="2" t="s">
        <v>37</v>
      </c>
    </row>
    <row r="149" spans="3:9" x14ac:dyDescent="0.5">
      <c r="C149" s="5"/>
      <c r="E149" s="2" t="s">
        <v>195</v>
      </c>
      <c r="F149" s="7">
        <v>1117.5535742145935</v>
      </c>
      <c r="G149" s="7">
        <v>-1334.4198779153085</v>
      </c>
      <c r="H149" s="7">
        <v>1.3395143380104734E-13</v>
      </c>
      <c r="I149" s="2" t="s">
        <v>37</v>
      </c>
    </row>
    <row r="150" spans="3:9" x14ac:dyDescent="0.5">
      <c r="C150" s="5"/>
      <c r="E150" s="2" t="s">
        <v>196</v>
      </c>
      <c r="F150" s="7">
        <v>1804.3535242769267</v>
      </c>
      <c r="G150" s="7">
        <v>-1696.6355575467583</v>
      </c>
      <c r="H150" s="7">
        <v>145.41427543021055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21.866188381368115</v>
      </c>
      <c r="G152" s="2" t="s">
        <v>55</v>
      </c>
    </row>
    <row r="153" spans="3:9" x14ac:dyDescent="0.5">
      <c r="C153" s="5"/>
      <c r="E153" s="2" t="s">
        <v>199</v>
      </c>
      <c r="F153" s="7">
        <v>-10.3347750080968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152.74276277616988</v>
      </c>
      <c r="G157" s="23">
        <v>0</v>
      </c>
    </row>
    <row r="158" spans="3:9" x14ac:dyDescent="0.5">
      <c r="C158" s="5"/>
      <c r="E158" s="22" t="s">
        <v>305</v>
      </c>
      <c r="F158" s="23">
        <v>396.51152474559291</v>
      </c>
      <c r="G158" s="23">
        <v>0</v>
      </c>
    </row>
    <row r="159" spans="3:9" x14ac:dyDescent="0.5">
      <c r="C159" s="5"/>
      <c r="E159" s="22" t="s">
        <v>306</v>
      </c>
      <c r="F159" s="23">
        <v>1527.7439999999863</v>
      </c>
      <c r="G159" s="23">
        <v>-1527.7439999999917</v>
      </c>
    </row>
    <row r="160" spans="3:9" x14ac:dyDescent="0.5">
      <c r="C160" s="5"/>
      <c r="E160" s="22" t="s">
        <v>307</v>
      </c>
      <c r="F160" s="23">
        <v>1719.2338557082926</v>
      </c>
      <c r="G160" s="23">
        <v>-1653.1685690277832</v>
      </c>
    </row>
    <row r="161" spans="3:7" x14ac:dyDescent="0.5">
      <c r="C161" s="5"/>
      <c r="E161" s="22" t="s">
        <v>308</v>
      </c>
      <c r="F161" s="23">
        <v>1862.7429453332152</v>
      </c>
      <c r="G161" s="23">
        <v>-1856.7845383065446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356.79868970801715</v>
      </c>
      <c r="G166" s="2" t="s">
        <v>37</v>
      </c>
    </row>
    <row r="167" spans="3:7" x14ac:dyDescent="0.5">
      <c r="C167" s="5"/>
      <c r="E167" s="2" t="s">
        <v>208</v>
      </c>
      <c r="F167" s="7">
        <v>-246.21703283924015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24.626646776758626</v>
      </c>
      <c r="G169" s="2" t="s">
        <v>55</v>
      </c>
    </row>
    <row r="170" spans="3:7" x14ac:dyDescent="0.5">
      <c r="C170" s="5"/>
      <c r="E170" s="24" t="s">
        <v>199</v>
      </c>
      <c r="F170" s="7">
        <v>-9.4184590983567453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-246.21703283924015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0.92039118865700942</v>
      </c>
      <c r="G178" s="7">
        <v>0.57999999999999996</v>
      </c>
      <c r="H178" s="7">
        <v>0.78083787296948559</v>
      </c>
    </row>
    <row r="179" spans="3:9" x14ac:dyDescent="0.5">
      <c r="C179" s="5"/>
      <c r="E179" s="2" t="s">
        <v>216</v>
      </c>
      <c r="F179" s="7">
        <v>113.0488726118493</v>
      </c>
      <c r="G179" s="7">
        <v>0</v>
      </c>
      <c r="H179" s="7">
        <v>15.890506273543645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-100.3736587081401</v>
      </c>
      <c r="H180" s="7">
        <v>-4.2993113914333199</v>
      </c>
      <c r="I180" s="2" t="s">
        <v>30</v>
      </c>
    </row>
    <row r="181" spans="3:9" x14ac:dyDescent="0.5">
      <c r="C181" s="5"/>
      <c r="E181" s="2" t="s">
        <v>218</v>
      </c>
      <c r="F181" s="7">
        <v>28.867753063604287</v>
      </c>
      <c r="G181" s="2" t="s">
        <v>55</v>
      </c>
    </row>
    <row r="182" spans="3:9" x14ac:dyDescent="0.5">
      <c r="C182" s="5"/>
      <c r="E182" s="2" t="s">
        <v>219</v>
      </c>
      <c r="F182" s="7">
        <v>-7.8104156944371983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117.7592423040097</v>
      </c>
      <c r="G186" s="7">
        <v>0</v>
      </c>
      <c r="H186" s="7">
        <v>16.552610701607982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-96.35871235981449</v>
      </c>
      <c r="H187" s="7">
        <v>-4.1273389357759998</v>
      </c>
      <c r="I187" s="2" t="s">
        <v>30</v>
      </c>
    </row>
    <row r="188" spans="3:9" x14ac:dyDescent="0.5">
      <c r="C188" s="5"/>
      <c r="E188" s="2" t="s">
        <v>218</v>
      </c>
      <c r="F188" s="7">
        <v>30.070576107921166</v>
      </c>
      <c r="G188" s="2" t="s">
        <v>55</v>
      </c>
    </row>
    <row r="189" spans="3:9" x14ac:dyDescent="0.5">
      <c r="C189" s="5"/>
      <c r="E189" s="2" t="s">
        <v>219</v>
      </c>
      <c r="F189" s="7">
        <v>-7.4979990666597338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23.935024386014245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196.66243903496439</v>
      </c>
      <c r="G193" s="2" t="s">
        <v>225</v>
      </c>
    </row>
    <row r="194" spans="3:9" x14ac:dyDescent="0.5">
      <c r="C194" s="5"/>
      <c r="E194" s="2" t="s">
        <v>227</v>
      </c>
      <c r="F194" s="7">
        <v>0.40991831565309056</v>
      </c>
      <c r="G194" s="2" t="s">
        <v>69</v>
      </c>
    </row>
    <row r="195" spans="3:9" x14ac:dyDescent="0.5">
      <c r="C195" s="5"/>
      <c r="E195" s="2" t="s">
        <v>228</v>
      </c>
      <c r="F195" s="7">
        <v>0.94307725269965081</v>
      </c>
    </row>
    <row r="196" spans="3:9" x14ac:dyDescent="0.5">
      <c r="C196" s="5"/>
      <c r="E196" s="2" t="s">
        <v>229</v>
      </c>
      <c r="F196" s="7">
        <v>0.6842134787636952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1.2011065284707687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25.194762511593943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2.7728070175438595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29.168676057608568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1.2011065284707687</v>
      </c>
      <c r="G243" s="38">
        <v>4.1177958372144337E-2</v>
      </c>
      <c r="H243" s="7"/>
    </row>
    <row r="244" spans="2:10" x14ac:dyDescent="0.5">
      <c r="C244" s="5"/>
      <c r="E244" s="36" t="s">
        <v>270</v>
      </c>
      <c r="F244" s="37">
        <v>25.194762511593943</v>
      </c>
      <c r="G244" s="38">
        <v>0.86376092153904804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8.1449873779376389E-2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0.21143923977545886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0.25726099774722777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0.31361081023698506</v>
      </c>
      <c r="H248" s="7"/>
    </row>
    <row r="249" spans="2:10" x14ac:dyDescent="0.5">
      <c r="C249" s="5"/>
      <c r="E249" s="36" t="s">
        <v>126</v>
      </c>
      <c r="F249" s="37">
        <v>2.7728070175438595</v>
      </c>
      <c r="G249" s="38">
        <v>9.5061120088807752E-2</v>
      </c>
      <c r="H249" s="7"/>
    </row>
    <row r="250" spans="2:10" x14ac:dyDescent="0.5">
      <c r="C250" s="5"/>
      <c r="E250" s="42" t="s">
        <v>15</v>
      </c>
      <c r="F250" s="43">
        <v>29.168676057608568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29.168676057608568</v>
      </c>
      <c r="G263" s="47" t="s">
        <v>55</v>
      </c>
      <c r="H263" s="3" t="s">
        <v>287</v>
      </c>
      <c r="I263" s="48">
        <v>49.955138405257472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13125.904225923856</v>
      </c>
      <c r="G266" s="47" t="s">
        <v>290</v>
      </c>
    </row>
    <row r="267" spans="3:10" x14ac:dyDescent="0.5">
      <c r="C267" s="5"/>
      <c r="D267" s="112"/>
      <c r="E267" s="112"/>
      <c r="F267" s="50">
        <v>224.79812282365847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7D9A-638B-484F-AB97-427FD58B6250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23.614229275625824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60.496654166666659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111.605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1.4875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195.22485372090526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0.94161375372739931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0.65462633450405028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25.800061591197789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2.2095712936877221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28.009632884885512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0.92111387882987761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0.15360765084032826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0.30886509144827817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0.45864113654127114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7.888612117012235E-2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28.009632884885512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46.299474360548473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12604.334798198481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208.3476346224675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23.614229275625824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7.065375000000004</v>
      </c>
      <c r="H132" s="7">
        <v>68.94</v>
      </c>
      <c r="I132" s="7">
        <v>1.4500000000000002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13.100176388888883</v>
      </c>
      <c r="H133" s="7">
        <v>111.605</v>
      </c>
      <c r="I133" s="7">
        <v>1.4875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7.065375000000004</v>
      </c>
      <c r="H134" s="7">
        <v>68.94</v>
      </c>
      <c r="I134" s="7">
        <v>1.4500000000000002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13.100176388888883</v>
      </c>
      <c r="H135" s="7">
        <v>111.605</v>
      </c>
      <c r="I135" s="7">
        <v>1.4875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7.065375000000004</v>
      </c>
      <c r="H136" s="7">
        <v>68.94</v>
      </c>
      <c r="I136" s="7">
        <v>1.4500000000000002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13.100176388888883</v>
      </c>
      <c r="H137" s="7">
        <v>111.605</v>
      </c>
      <c r="I137" s="7">
        <v>1.4875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60.496654166666659</v>
      </c>
      <c r="H142" s="7">
        <v>111.605</v>
      </c>
      <c r="I142" s="7">
        <v>1.4875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250.80668427544097</v>
      </c>
      <c r="G146" s="7">
        <v>0</v>
      </c>
      <c r="H146" s="7">
        <v>51.463158859776144</v>
      </c>
      <c r="I146" s="2" t="s">
        <v>37</v>
      </c>
    </row>
    <row r="147" spans="3:9" x14ac:dyDescent="0.5">
      <c r="C147" s="5"/>
      <c r="E147" s="2" t="s">
        <v>193</v>
      </c>
      <c r="F147" s="7">
        <v>130.49844659711547</v>
      </c>
      <c r="G147" s="7">
        <v>0</v>
      </c>
      <c r="H147" s="7">
        <v>118.91726655457012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2080.3382009428342</v>
      </c>
      <c r="G149" s="7">
        <v>-1969.8777654945434</v>
      </c>
      <c r="H149" s="7">
        <v>-5.1820176124986346E-14</v>
      </c>
      <c r="I149" s="2" t="s">
        <v>37</v>
      </c>
    </row>
    <row r="150" spans="3:9" x14ac:dyDescent="0.5">
      <c r="C150" s="5"/>
      <c r="E150" s="2" t="s">
        <v>196</v>
      </c>
      <c r="F150" s="7">
        <v>2213.2714584774917</v>
      </c>
      <c r="G150" s="7">
        <v>-1846.6189364180166</v>
      </c>
      <c r="H150" s="7">
        <v>170.38042541434589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19.133147970872493</v>
      </c>
      <c r="G152" s="2" t="s">
        <v>55</v>
      </c>
    </row>
    <row r="153" spans="3:9" x14ac:dyDescent="0.5">
      <c r="C153" s="5"/>
      <c r="E153" s="2" t="s">
        <v>199</v>
      </c>
      <c r="F153" s="7">
        <v>-6.1997790104198929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187.64393599008326</v>
      </c>
      <c r="G157" s="23">
        <v>0</v>
      </c>
    </row>
    <row r="158" spans="3:9" x14ac:dyDescent="0.5">
      <c r="C158" s="5"/>
      <c r="E158" s="22" t="s">
        <v>305</v>
      </c>
      <c r="F158" s="23">
        <v>377.30322111062418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1680.6277873070351</v>
      </c>
      <c r="G160" s="23">
        <v>-1711.4515283842798</v>
      </c>
    </row>
    <row r="161" spans="3:7" x14ac:dyDescent="0.5">
      <c r="C161" s="5"/>
      <c r="E161" s="22" t="s">
        <v>308</v>
      </c>
      <c r="F161" s="23">
        <v>1509.3117963185589</v>
      </c>
      <c r="G161" s="23">
        <v>-1923.2965336298855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440.46886651984016</v>
      </c>
      <c r="G166" s="2" t="s">
        <v>37</v>
      </c>
    </row>
    <row r="167" spans="3:7" x14ac:dyDescent="0.5">
      <c r="C167" s="5"/>
      <c r="E167" s="2" t="s">
        <v>208</v>
      </c>
      <c r="F167" s="7">
        <v>-270.4348374201511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22.117060997959769</v>
      </c>
      <c r="G169" s="2" t="s">
        <v>55</v>
      </c>
    </row>
    <row r="170" spans="3:7" x14ac:dyDescent="0.5">
      <c r="C170" s="5"/>
      <c r="E170" s="24" t="s">
        <v>199</v>
      </c>
      <c r="F170" s="7">
        <v>-5.4952909060393598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-270.4348374201511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0.91838205056516897</v>
      </c>
      <c r="G178" s="7">
        <v>0.57999999999999996</v>
      </c>
      <c r="H178" s="7">
        <v>0.78388127576009536</v>
      </c>
    </row>
    <row r="179" spans="3:9" x14ac:dyDescent="0.5">
      <c r="C179" s="5"/>
      <c r="E179" s="2" t="s">
        <v>216</v>
      </c>
      <c r="F179" s="7">
        <v>123.34207533323151</v>
      </c>
      <c r="G179" s="7">
        <v>0</v>
      </c>
      <c r="H179" s="7">
        <v>17.529089853845623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-53.063886587910503</v>
      </c>
      <c r="H180" s="7">
        <v>-2.9931907620918747</v>
      </c>
      <c r="I180" s="2" t="s">
        <v>30</v>
      </c>
    </row>
    <row r="181" spans="3:9" x14ac:dyDescent="0.5">
      <c r="C181" s="5"/>
      <c r="E181" s="2" t="s">
        <v>218</v>
      </c>
      <c r="F181" s="7">
        <v>26.293634780768436</v>
      </c>
      <c r="G181" s="2" t="s">
        <v>55</v>
      </c>
    </row>
    <row r="182" spans="3:9" x14ac:dyDescent="0.5">
      <c r="C182" s="5"/>
      <c r="E182" s="2" t="s">
        <v>219</v>
      </c>
      <c r="F182" s="7">
        <v>-4.4897861431378114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128.48132847211616</v>
      </c>
      <c r="G186" s="7">
        <v>0</v>
      </c>
      <c r="H186" s="7">
        <v>18.259468597755877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-50.941331124394083</v>
      </c>
      <c r="H187" s="7">
        <v>-2.873463131608196</v>
      </c>
      <c r="I187" s="2" t="s">
        <v>30</v>
      </c>
    </row>
    <row r="188" spans="3:9" x14ac:dyDescent="0.5">
      <c r="C188" s="5"/>
      <c r="E188" s="2" t="s">
        <v>218</v>
      </c>
      <c r="F188" s="7">
        <v>27.389202896633815</v>
      </c>
      <c r="G188" s="2" t="s">
        <v>55</v>
      </c>
    </row>
    <row r="189" spans="3:9" x14ac:dyDescent="0.5">
      <c r="C189" s="5"/>
      <c r="E189" s="2" t="s">
        <v>219</v>
      </c>
      <c r="F189" s="7">
        <v>-4.3101946974122942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24.510058511637897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195.22485372090526</v>
      </c>
      <c r="G193" s="2" t="s">
        <v>225</v>
      </c>
    </row>
    <row r="194" spans="3:9" x14ac:dyDescent="0.5">
      <c r="C194" s="5"/>
      <c r="E194" s="2" t="s">
        <v>227</v>
      </c>
      <c r="F194" s="7">
        <v>0.40514733995227681</v>
      </c>
      <c r="G194" s="2" t="s">
        <v>69</v>
      </c>
    </row>
    <row r="195" spans="3:9" x14ac:dyDescent="0.5">
      <c r="C195" s="5"/>
      <c r="E195" s="2" t="s">
        <v>228</v>
      </c>
      <c r="F195" s="7">
        <v>0.94161375372739931</v>
      </c>
    </row>
    <row r="196" spans="3:9" x14ac:dyDescent="0.5">
      <c r="C196" s="5"/>
      <c r="E196" s="2" t="s">
        <v>229</v>
      </c>
      <c r="F196" s="7">
        <v>0.65462633450405028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25.800061591197789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2.2095712936877221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28.009632884885512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25.800061591197789</v>
      </c>
      <c r="G244" s="38">
        <v>0.92111387882987761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0.15360765084032826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0.30886509144827817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0.45864113654127114</v>
      </c>
      <c r="H248" s="7"/>
    </row>
    <row r="249" spans="2:10" x14ac:dyDescent="0.5">
      <c r="C249" s="5"/>
      <c r="E249" s="36" t="s">
        <v>126</v>
      </c>
      <c r="F249" s="37">
        <v>2.2095712936877221</v>
      </c>
      <c r="G249" s="38">
        <v>7.888612117012235E-2</v>
      </c>
      <c r="H249" s="7"/>
    </row>
    <row r="250" spans="2:10" x14ac:dyDescent="0.5">
      <c r="C250" s="5"/>
      <c r="E250" s="42" t="s">
        <v>15</v>
      </c>
      <c r="F250" s="43">
        <v>28.009632884885512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28.009632884885512</v>
      </c>
      <c r="G263" s="47" t="s">
        <v>55</v>
      </c>
      <c r="H263" s="3" t="s">
        <v>287</v>
      </c>
      <c r="I263" s="48">
        <v>46.299474360548473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12604.334798198481</v>
      </c>
      <c r="G266" s="47" t="s">
        <v>290</v>
      </c>
    </row>
    <row r="267" spans="3:10" x14ac:dyDescent="0.5">
      <c r="C267" s="5"/>
      <c r="D267" s="112"/>
      <c r="E267" s="112"/>
      <c r="F267" s="50">
        <v>208.3476346224675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98F3-23FA-4F14-A9CA-D0FF5B031A31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23.614229275625824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60.496654166666659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111.605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1.4875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-7.344999999994684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191.81424364954785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0.94133428890060766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0.67781741987883559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27.236107937032489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2.2095712936877221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29.445679230720213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0.92496110290495481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0.10899289704609173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0.22179223913494087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0.28800649270155154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0.3061694740223706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7.5038897095045146E-2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29.445679230720213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48.67323596045189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13250.555653824096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219.02956182203283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23.614229275625824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7.065375000000004</v>
      </c>
      <c r="H132" s="7">
        <v>68.94</v>
      </c>
      <c r="I132" s="7">
        <v>1.4500000000000002</v>
      </c>
      <c r="J132" s="7">
        <v>115.81916666666677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13.100176388888883</v>
      </c>
      <c r="H133" s="7">
        <v>111.605</v>
      </c>
      <c r="I133" s="7">
        <v>1.4875</v>
      </c>
      <c r="J133" s="7">
        <v>-118.26749999999834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7.065375000000004</v>
      </c>
      <c r="H134" s="7">
        <v>68.94</v>
      </c>
      <c r="I134" s="7">
        <v>1.4500000000000002</v>
      </c>
      <c r="J134" s="7">
        <v>115.81916666666677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13.100176388888883</v>
      </c>
      <c r="H135" s="7">
        <v>111.605</v>
      </c>
      <c r="I135" s="7">
        <v>1.4875</v>
      </c>
      <c r="J135" s="7">
        <v>-118.26749999999834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7.065375000000004</v>
      </c>
      <c r="H136" s="7">
        <v>68.94</v>
      </c>
      <c r="I136" s="7">
        <v>1.4500000000000002</v>
      </c>
      <c r="J136" s="7">
        <v>115.81916666666677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13.100176388888883</v>
      </c>
      <c r="H137" s="7">
        <v>111.605</v>
      </c>
      <c r="I137" s="7">
        <v>1.4875</v>
      </c>
      <c r="J137" s="7">
        <v>-118.26749999999834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60.496654166666659</v>
      </c>
      <c r="H142" s="7">
        <v>111.605</v>
      </c>
      <c r="I142" s="7">
        <v>1.4875</v>
      </c>
      <c r="J142" s="7">
        <v>-7.344999999994684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249.74109119182833</v>
      </c>
      <c r="G146" s="7">
        <v>0</v>
      </c>
      <c r="H146" s="7">
        <v>50.825594029032175</v>
      </c>
      <c r="I146" s="2" t="s">
        <v>37</v>
      </c>
    </row>
    <row r="147" spans="3:9" x14ac:dyDescent="0.5">
      <c r="C147" s="5"/>
      <c r="E147" s="2" t="s">
        <v>193</v>
      </c>
      <c r="F147" s="7">
        <v>130.49844659711547</v>
      </c>
      <c r="G147" s="7">
        <v>0</v>
      </c>
      <c r="H147" s="7">
        <v>118.85653526254966</v>
      </c>
      <c r="I147" s="2" t="s">
        <v>37</v>
      </c>
    </row>
    <row r="148" spans="3:9" x14ac:dyDescent="0.5">
      <c r="C148" s="5"/>
      <c r="E148" s="2" t="s">
        <v>194</v>
      </c>
      <c r="F148" s="7">
        <v>509.9373514109962</v>
      </c>
      <c r="G148" s="7">
        <v>-509.9373514108197</v>
      </c>
      <c r="H148" s="7">
        <v>64.985534690578902</v>
      </c>
      <c r="I148" s="2" t="s">
        <v>37</v>
      </c>
    </row>
    <row r="149" spans="3:9" x14ac:dyDescent="0.5">
      <c r="C149" s="5"/>
      <c r="E149" s="2" t="s">
        <v>195</v>
      </c>
      <c r="F149" s="7">
        <v>2080.3382009428342</v>
      </c>
      <c r="G149" s="7">
        <v>-1969.8777654945434</v>
      </c>
      <c r="H149" s="7">
        <v>-5.1820176124986346E-14</v>
      </c>
      <c r="I149" s="2" t="s">
        <v>37</v>
      </c>
    </row>
    <row r="150" spans="3:9" x14ac:dyDescent="0.5">
      <c r="C150" s="5"/>
      <c r="E150" s="2" t="s">
        <v>196</v>
      </c>
      <c r="F150" s="7">
        <v>2694.784971719354</v>
      </c>
      <c r="G150" s="7">
        <v>-2312.0576125702278</v>
      </c>
      <c r="H150" s="7">
        <v>234.66766398216143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22.873922733431261</v>
      </c>
      <c r="G152" s="2" t="s">
        <v>55</v>
      </c>
    </row>
    <row r="153" spans="3:9" x14ac:dyDescent="0.5">
      <c r="C153" s="5"/>
      <c r="E153" s="2" t="s">
        <v>199</v>
      </c>
      <c r="F153" s="7">
        <v>-10.103363569655595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185.31925991227729</v>
      </c>
      <c r="G157" s="23">
        <v>0</v>
      </c>
    </row>
    <row r="158" spans="3:9" x14ac:dyDescent="0.5">
      <c r="C158" s="5"/>
      <c r="E158" s="22" t="s">
        <v>305</v>
      </c>
      <c r="F158" s="23">
        <v>377.11057073189261</v>
      </c>
      <c r="G158" s="23">
        <v>0</v>
      </c>
    </row>
    <row r="159" spans="3:9" x14ac:dyDescent="0.5">
      <c r="C159" s="5"/>
      <c r="E159" s="22" t="s">
        <v>306</v>
      </c>
      <c r="F159" s="23">
        <v>1561.8657982080151</v>
      </c>
      <c r="G159" s="23">
        <v>-1581.8005390374367</v>
      </c>
    </row>
    <row r="160" spans="3:9" x14ac:dyDescent="0.5">
      <c r="C160" s="5"/>
      <c r="E160" s="22" t="s">
        <v>307</v>
      </c>
      <c r="F160" s="23">
        <v>1680.6277873070351</v>
      </c>
      <c r="G160" s="23">
        <v>-1711.4515283842798</v>
      </c>
    </row>
    <row r="161" spans="3:7" x14ac:dyDescent="0.5">
      <c r="C161" s="5"/>
      <c r="E161" s="22" t="s">
        <v>308</v>
      </c>
      <c r="F161" s="23">
        <v>2162.3634819198714</v>
      </c>
      <c r="G161" s="23">
        <v>-1850.5032188725354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534.16457964618519</v>
      </c>
      <c r="G166" s="2" t="s">
        <v>37</v>
      </c>
    </row>
    <row r="167" spans="3:7" x14ac:dyDescent="0.5">
      <c r="C167" s="5"/>
      <c r="E167" s="2" t="s">
        <v>208</v>
      </c>
      <c r="F167" s="7">
        <v>-336.75139270220672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25.444157626108186</v>
      </c>
      <c r="G169" s="2" t="s">
        <v>55</v>
      </c>
    </row>
    <row r="170" spans="3:7" x14ac:dyDescent="0.5">
      <c r="C170" s="5"/>
      <c r="E170" s="24" t="s">
        <v>199</v>
      </c>
      <c r="F170" s="7">
        <v>-9.1343802708583279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-336.75139270220672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0.91355458280362556</v>
      </c>
      <c r="G178" s="7">
        <v>0.57999999999999996</v>
      </c>
      <c r="H178" s="7">
        <v>0.79126999442952639</v>
      </c>
    </row>
    <row r="179" spans="3:9" x14ac:dyDescent="0.5">
      <c r="C179" s="5"/>
      <c r="E179" s="2" t="s">
        <v>216</v>
      </c>
      <c r="F179" s="7">
        <v>164.89513086316873</v>
      </c>
      <c r="G179" s="7">
        <v>0</v>
      </c>
      <c r="H179" s="7">
        <v>20.244095268570991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-75.107084652356477</v>
      </c>
      <c r="H180" s="7">
        <v>-5.0521046351957475</v>
      </c>
      <c r="I180" s="2" t="s">
        <v>30</v>
      </c>
    </row>
    <row r="181" spans="3:9" x14ac:dyDescent="0.5">
      <c r="C181" s="5"/>
      <c r="E181" s="2" t="s">
        <v>218</v>
      </c>
      <c r="F181" s="7">
        <v>30.366142902856485</v>
      </c>
      <c r="G181" s="2" t="s">
        <v>55</v>
      </c>
    </row>
    <row r="182" spans="3:9" x14ac:dyDescent="0.5">
      <c r="C182" s="5"/>
      <c r="E182" s="2" t="s">
        <v>219</v>
      </c>
      <c r="F182" s="7">
        <v>-7.5781569527936217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171.76576131580077</v>
      </c>
      <c r="G186" s="7">
        <v>0</v>
      </c>
      <c r="H186" s="7">
        <v>21.087599238094789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-72.102801266262219</v>
      </c>
      <c r="H187" s="7">
        <v>-4.8500204497879222</v>
      </c>
      <c r="I187" s="2" t="s">
        <v>30</v>
      </c>
    </row>
    <row r="188" spans="3:9" x14ac:dyDescent="0.5">
      <c r="C188" s="5"/>
      <c r="E188" s="2" t="s">
        <v>218</v>
      </c>
      <c r="F188" s="7">
        <v>31.631398857142184</v>
      </c>
      <c r="G188" s="2" t="s">
        <v>55</v>
      </c>
    </row>
    <row r="189" spans="3:9" x14ac:dyDescent="0.5">
      <c r="C189" s="5"/>
      <c r="E189" s="2" t="s">
        <v>219</v>
      </c>
      <c r="F189" s="7">
        <v>-7.2750306746818829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25.874302540180864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191.81424364954785</v>
      </c>
      <c r="G193" s="2" t="s">
        <v>225</v>
      </c>
    </row>
    <row r="194" spans="3:9" x14ac:dyDescent="0.5">
      <c r="C194" s="5"/>
      <c r="E194" s="2" t="s">
        <v>227</v>
      </c>
      <c r="F194" s="7">
        <v>0.42769807515135916</v>
      </c>
      <c r="G194" s="2" t="s">
        <v>69</v>
      </c>
    </row>
    <row r="195" spans="3:9" x14ac:dyDescent="0.5">
      <c r="C195" s="5"/>
      <c r="E195" s="2" t="s">
        <v>228</v>
      </c>
      <c r="F195" s="7">
        <v>0.94133428890060766</v>
      </c>
    </row>
    <row r="196" spans="3:9" x14ac:dyDescent="0.5">
      <c r="C196" s="5"/>
      <c r="E196" s="2" t="s">
        <v>229</v>
      </c>
      <c r="F196" s="7">
        <v>0.67781741987883559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27.236107937032489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2.2095712936877221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29.445679230720213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27.236107937032489</v>
      </c>
      <c r="G244" s="38">
        <v>0.92496110290495481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0.10899289704609173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0.22179223913494087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0.28800649270155154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0.3061694740223706</v>
      </c>
      <c r="H248" s="7"/>
    </row>
    <row r="249" spans="2:10" x14ac:dyDescent="0.5">
      <c r="C249" s="5"/>
      <c r="E249" s="36" t="s">
        <v>126</v>
      </c>
      <c r="F249" s="37">
        <v>2.2095712936877221</v>
      </c>
      <c r="G249" s="38">
        <v>7.5038897095045146E-2</v>
      </c>
      <c r="H249" s="7"/>
    </row>
    <row r="250" spans="2:10" x14ac:dyDescent="0.5">
      <c r="C250" s="5"/>
      <c r="E250" s="42" t="s">
        <v>15</v>
      </c>
      <c r="F250" s="43">
        <v>29.445679230720213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29.445679230720213</v>
      </c>
      <c r="G263" s="47" t="s">
        <v>55</v>
      </c>
      <c r="H263" s="3" t="s">
        <v>287</v>
      </c>
      <c r="I263" s="48">
        <v>48.67323596045189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13250.555653824096</v>
      </c>
      <c r="G266" s="47" t="s">
        <v>290</v>
      </c>
    </row>
    <row r="267" spans="3:10" x14ac:dyDescent="0.5">
      <c r="C267" s="5"/>
      <c r="D267" s="112"/>
      <c r="E267" s="112"/>
      <c r="F267" s="50">
        <v>219.02956182203283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9849-1BAD-4925-B7AE-E7F3DC0A0E64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14.016238299396331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60.496654166666659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111.605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1.4875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194.38390395405193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0.94310933038458233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0.65560912031516871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0.22014692672340877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26.154145703557084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2.0851646479453603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28.459457278225855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7.7354576572281212E-3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0.91899664311474594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0.15835924936752341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0.30954700530979429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0.45109038843742821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7.3267899228025901E-2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28.459457278225855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47.043026875206706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12806.755775201635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211.69362093842952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14.016238299396331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7.065375000000004</v>
      </c>
      <c r="H132" s="7">
        <v>68.94</v>
      </c>
      <c r="I132" s="7">
        <v>1.4500000000000002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13.100176388888883</v>
      </c>
      <c r="H133" s="7">
        <v>111.605</v>
      </c>
      <c r="I133" s="7">
        <v>1.4875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7.065375000000004</v>
      </c>
      <c r="H134" s="7">
        <v>68.94</v>
      </c>
      <c r="I134" s="7">
        <v>1.4500000000000002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13.100176388888883</v>
      </c>
      <c r="H135" s="7">
        <v>111.605</v>
      </c>
      <c r="I135" s="7">
        <v>1.4875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7.065375000000004</v>
      </c>
      <c r="H136" s="7">
        <v>68.94</v>
      </c>
      <c r="I136" s="7">
        <v>1.4500000000000002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13.100176388888883</v>
      </c>
      <c r="H137" s="7">
        <v>111.605</v>
      </c>
      <c r="I137" s="7">
        <v>1.4875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60.496654166666659</v>
      </c>
      <c r="H142" s="7">
        <v>111.605</v>
      </c>
      <c r="I142" s="7">
        <v>1.4875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262.09909219839926</v>
      </c>
      <c r="G146" s="7">
        <v>0</v>
      </c>
      <c r="H146" s="7">
        <v>53.781225139695344</v>
      </c>
      <c r="I146" s="2" t="s">
        <v>37</v>
      </c>
    </row>
    <row r="147" spans="3:9" x14ac:dyDescent="0.5">
      <c r="C147" s="5"/>
      <c r="E147" s="2" t="s">
        <v>193</v>
      </c>
      <c r="F147" s="7">
        <v>151.2040560870588</v>
      </c>
      <c r="G147" s="7">
        <v>0</v>
      </c>
      <c r="H147" s="7">
        <v>120.80751802575263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2080.3382009428342</v>
      </c>
      <c r="G149" s="7">
        <v>-1969.8777654945434</v>
      </c>
      <c r="H149" s="7">
        <v>-5.1820176124986346E-14</v>
      </c>
      <c r="I149" s="2" t="s">
        <v>37</v>
      </c>
    </row>
    <row r="150" spans="3:9" x14ac:dyDescent="0.5">
      <c r="C150" s="5"/>
      <c r="E150" s="2" t="s">
        <v>196</v>
      </c>
      <c r="F150" s="7">
        <v>2219.1286498238396</v>
      </c>
      <c r="G150" s="7">
        <v>-1846.3035133337255</v>
      </c>
      <c r="H150" s="7">
        <v>174.58874316544797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19.374809140272639</v>
      </c>
      <c r="G152" s="2" t="s">
        <v>55</v>
      </c>
    </row>
    <row r="153" spans="3:9" x14ac:dyDescent="0.5">
      <c r="C153" s="5"/>
      <c r="E153" s="2" t="s">
        <v>199</v>
      </c>
      <c r="F153" s="7">
        <v>-6.1452325930924152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196.09602269224456</v>
      </c>
      <c r="G157" s="23">
        <v>0</v>
      </c>
    </row>
    <row r="158" spans="3:9" x14ac:dyDescent="0.5">
      <c r="C158" s="5"/>
      <c r="E158" s="22" t="s">
        <v>305</v>
      </c>
      <c r="F158" s="23">
        <v>383.31159575447208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1680.6277873070351</v>
      </c>
      <c r="G160" s="23">
        <v>-1711.4515283842798</v>
      </c>
    </row>
    <row r="161" spans="3:7" x14ac:dyDescent="0.5">
      <c r="C161" s="5"/>
      <c r="E161" s="22" t="s">
        <v>308</v>
      </c>
      <c r="F161" s="23">
        <v>1517.660741868666</v>
      </c>
      <c r="G161" s="23">
        <v>-1931.130692464332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441.60859303845587</v>
      </c>
      <c r="G166" s="2" t="s">
        <v>37</v>
      </c>
    </row>
    <row r="167" spans="3:7" x14ac:dyDescent="0.5">
      <c r="C167" s="5"/>
      <c r="E167" s="2" t="s">
        <v>208</v>
      </c>
      <c r="F167" s="7">
        <v>-270.38980972345826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22.374294137920302</v>
      </c>
      <c r="G169" s="2" t="s">
        <v>55</v>
      </c>
    </row>
    <row r="170" spans="3:7" x14ac:dyDescent="0.5">
      <c r="C170" s="5"/>
      <c r="E170" s="24" t="s">
        <v>199</v>
      </c>
      <c r="F170" s="7">
        <v>-5.4472278980467594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-270.38980972345826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0.91838205056516897</v>
      </c>
      <c r="G178" s="7">
        <v>0.57999999999999996</v>
      </c>
      <c r="H178" s="7">
        <v>0.78405440545279947</v>
      </c>
    </row>
    <row r="179" spans="3:9" x14ac:dyDescent="0.5">
      <c r="C179" s="5"/>
      <c r="E179" s="2" t="s">
        <v>216</v>
      </c>
      <c r="F179" s="7">
        <v>123.59705070222729</v>
      </c>
      <c r="G179" s="7">
        <v>0</v>
      </c>
      <c r="H179" s="7">
        <v>17.731078267491842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-53.013682007402785</v>
      </c>
      <c r="H180" s="7">
        <v>-2.9665985373309733</v>
      </c>
      <c r="I180" s="2" t="s">
        <v>30</v>
      </c>
    </row>
    <row r="181" spans="3:9" x14ac:dyDescent="0.5">
      <c r="C181" s="5"/>
      <c r="E181" s="2" t="s">
        <v>218</v>
      </c>
      <c r="F181" s="7">
        <v>26.596617401237761</v>
      </c>
      <c r="G181" s="2" t="s">
        <v>55</v>
      </c>
    </row>
    <row r="182" spans="3:9" x14ac:dyDescent="0.5">
      <c r="C182" s="5"/>
      <c r="E182" s="2" t="s">
        <v>219</v>
      </c>
      <c r="F182" s="7">
        <v>-4.4498978059964598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128.74692781482011</v>
      </c>
      <c r="G186" s="7">
        <v>0</v>
      </c>
      <c r="H186" s="7">
        <v>18.469873195303997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-50.89313472710667</v>
      </c>
      <c r="H187" s="7">
        <v>-2.8479345958377373</v>
      </c>
      <c r="I187" s="2" t="s">
        <v>30</v>
      </c>
    </row>
    <row r="188" spans="3:9" x14ac:dyDescent="0.5">
      <c r="C188" s="5"/>
      <c r="E188" s="2" t="s">
        <v>218</v>
      </c>
      <c r="F188" s="7">
        <v>27.704809792955995</v>
      </c>
      <c r="G188" s="2" t="s">
        <v>55</v>
      </c>
    </row>
    <row r="189" spans="3:9" x14ac:dyDescent="0.5">
      <c r="C189" s="5"/>
      <c r="E189" s="2" t="s">
        <v>219</v>
      </c>
      <c r="F189" s="7">
        <v>-4.2719018937566062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24.846438418379229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194.38390395405193</v>
      </c>
      <c r="G193" s="2" t="s">
        <v>225</v>
      </c>
    </row>
    <row r="194" spans="3:9" x14ac:dyDescent="0.5">
      <c r="C194" s="5"/>
      <c r="E194" s="2" t="s">
        <v>227</v>
      </c>
      <c r="F194" s="7">
        <v>0.41070764591258019</v>
      </c>
      <c r="G194" s="2" t="s">
        <v>69</v>
      </c>
    </row>
    <row r="195" spans="3:9" x14ac:dyDescent="0.5">
      <c r="C195" s="5"/>
      <c r="E195" s="2" t="s">
        <v>228</v>
      </c>
      <c r="F195" s="7">
        <v>0.94310933038458233</v>
      </c>
    </row>
    <row r="196" spans="3:9" x14ac:dyDescent="0.5">
      <c r="C196" s="5"/>
      <c r="E196" s="2" t="s">
        <v>229</v>
      </c>
      <c r="F196" s="7">
        <v>0.65560912031516871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0.22014692672340877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26.154145703557084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2.0851646479453603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28.459457278225855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0.22014692672340877</v>
      </c>
      <c r="G243" s="38">
        <v>7.7354576572281212E-3</v>
      </c>
      <c r="H243" s="7"/>
    </row>
    <row r="244" spans="2:10" x14ac:dyDescent="0.5">
      <c r="C244" s="5"/>
      <c r="E244" s="36" t="s">
        <v>270</v>
      </c>
      <c r="F244" s="37">
        <v>26.154145703557084</v>
      </c>
      <c r="G244" s="38">
        <v>0.91899664311474594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0.15835924936752341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0.30954700530979429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0.45109038843742821</v>
      </c>
      <c r="H248" s="7"/>
    </row>
    <row r="249" spans="2:10" x14ac:dyDescent="0.5">
      <c r="C249" s="5"/>
      <c r="E249" s="36" t="s">
        <v>126</v>
      </c>
      <c r="F249" s="37">
        <v>2.0851646479453603</v>
      </c>
      <c r="G249" s="38">
        <v>7.3267899228025901E-2</v>
      </c>
      <c r="H249" s="7"/>
    </row>
    <row r="250" spans="2:10" x14ac:dyDescent="0.5">
      <c r="C250" s="5"/>
      <c r="E250" s="42" t="s">
        <v>15</v>
      </c>
      <c r="F250" s="43">
        <v>28.459457278225855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28.459457278225855</v>
      </c>
      <c r="G263" s="47" t="s">
        <v>55</v>
      </c>
      <c r="H263" s="3" t="s">
        <v>287</v>
      </c>
      <c r="I263" s="48">
        <v>47.043026875206706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12806.755775201635</v>
      </c>
      <c r="G266" s="47" t="s">
        <v>290</v>
      </c>
    </row>
    <row r="267" spans="3:10" x14ac:dyDescent="0.5">
      <c r="C267" s="5"/>
      <c r="D267" s="112"/>
      <c r="E267" s="112"/>
      <c r="F267" s="50">
        <v>211.69362093842952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153F-A273-46DB-A53E-A04B78BBEAA5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14.016238299396331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60.496654166666659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111.605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1.4875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-7.344999999994684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191.08873760234286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0.94270216057076972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0.67791561324634875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0.22014692672340877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27.541584167434586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2.0851646479453603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29.846895742103356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7.3758734786230967E-3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0.92276209912789031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0.11262697304675814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0.22280106495236515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0.28469094029020187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0.30264312083856515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6.98620273934865E-2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29.846895742103356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49.336440425078649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13431.103083946511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222.01398191285324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14.016238299396331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7.065375000000004</v>
      </c>
      <c r="H132" s="7">
        <v>68.94</v>
      </c>
      <c r="I132" s="7">
        <v>1.4500000000000002</v>
      </c>
      <c r="J132" s="7">
        <v>115.81916666666677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13.100176388888883</v>
      </c>
      <c r="H133" s="7">
        <v>111.605</v>
      </c>
      <c r="I133" s="7">
        <v>1.4875</v>
      </c>
      <c r="J133" s="7">
        <v>-118.26749999999834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7.065375000000004</v>
      </c>
      <c r="H134" s="7">
        <v>68.94</v>
      </c>
      <c r="I134" s="7">
        <v>1.4500000000000002</v>
      </c>
      <c r="J134" s="7">
        <v>115.81916666666677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13.100176388888883</v>
      </c>
      <c r="H135" s="7">
        <v>111.605</v>
      </c>
      <c r="I135" s="7">
        <v>1.4875</v>
      </c>
      <c r="J135" s="7">
        <v>-118.26749999999834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7.065375000000004</v>
      </c>
      <c r="H136" s="7">
        <v>68.94</v>
      </c>
      <c r="I136" s="7">
        <v>1.4500000000000002</v>
      </c>
      <c r="J136" s="7">
        <v>115.81916666666677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13.100176388888883</v>
      </c>
      <c r="H137" s="7">
        <v>111.605</v>
      </c>
      <c r="I137" s="7">
        <v>1.4875</v>
      </c>
      <c r="J137" s="7">
        <v>-118.26749999999834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60.496654166666659</v>
      </c>
      <c r="H142" s="7">
        <v>111.605</v>
      </c>
      <c r="I142" s="7">
        <v>1.4875</v>
      </c>
      <c r="J142" s="7">
        <v>-7.344999999994684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260.83275721932688</v>
      </c>
      <c r="G146" s="7">
        <v>0</v>
      </c>
      <c r="H146" s="7">
        <v>53.115043097173441</v>
      </c>
      <c r="I146" s="2" t="s">
        <v>37</v>
      </c>
    </row>
    <row r="147" spans="3:9" x14ac:dyDescent="0.5">
      <c r="C147" s="5"/>
      <c r="E147" s="2" t="s">
        <v>193</v>
      </c>
      <c r="F147" s="7">
        <v>151.2040560870588</v>
      </c>
      <c r="G147" s="7">
        <v>0</v>
      </c>
      <c r="H147" s="7">
        <v>120.74591178538391</v>
      </c>
      <c r="I147" s="2" t="s">
        <v>37</v>
      </c>
    </row>
    <row r="148" spans="3:9" x14ac:dyDescent="0.5">
      <c r="C148" s="5"/>
      <c r="E148" s="2" t="s">
        <v>194</v>
      </c>
      <c r="F148" s="7">
        <v>509.9373514109962</v>
      </c>
      <c r="G148" s="7">
        <v>-509.9373514108197</v>
      </c>
      <c r="H148" s="7">
        <v>64.985534690578902</v>
      </c>
      <c r="I148" s="2" t="s">
        <v>37</v>
      </c>
    </row>
    <row r="149" spans="3:9" x14ac:dyDescent="0.5">
      <c r="C149" s="5"/>
      <c r="E149" s="2" t="s">
        <v>195</v>
      </c>
      <c r="F149" s="7">
        <v>2080.3382009428342</v>
      </c>
      <c r="G149" s="7">
        <v>-1969.8777654945434</v>
      </c>
      <c r="H149" s="7">
        <v>-5.1820176124986346E-14</v>
      </c>
      <c r="I149" s="2" t="s">
        <v>37</v>
      </c>
    </row>
    <row r="150" spans="3:9" x14ac:dyDescent="0.5">
      <c r="C150" s="5"/>
      <c r="E150" s="2" t="s">
        <v>196</v>
      </c>
      <c r="F150" s="7">
        <v>2700.6378679497784</v>
      </c>
      <c r="G150" s="7">
        <v>-2311.8124458174279</v>
      </c>
      <c r="H150" s="7">
        <v>238.84648957313641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23.031757557537336</v>
      </c>
      <c r="G152" s="2" t="s">
        <v>55</v>
      </c>
    </row>
    <row r="153" spans="3:9" x14ac:dyDescent="0.5">
      <c r="C153" s="5"/>
      <c r="E153" s="2" t="s">
        <v>199</v>
      </c>
      <c r="F153" s="7">
        <v>-9.9679595284134681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193.66700311174563</v>
      </c>
      <c r="G157" s="23">
        <v>0</v>
      </c>
    </row>
    <row r="158" spans="3:9" x14ac:dyDescent="0.5">
      <c r="C158" s="5"/>
      <c r="E158" s="22" t="s">
        <v>305</v>
      </c>
      <c r="F158" s="23">
        <v>383.11616988513168</v>
      </c>
      <c r="G158" s="23">
        <v>0</v>
      </c>
    </row>
    <row r="159" spans="3:9" x14ac:dyDescent="0.5">
      <c r="C159" s="5"/>
      <c r="E159" s="22" t="s">
        <v>306</v>
      </c>
      <c r="F159" s="23">
        <v>1561.8657982080151</v>
      </c>
      <c r="G159" s="23">
        <v>-1581.8005390374367</v>
      </c>
    </row>
    <row r="160" spans="3:9" x14ac:dyDescent="0.5">
      <c r="C160" s="5"/>
      <c r="E160" s="22" t="s">
        <v>307</v>
      </c>
      <c r="F160" s="23">
        <v>1680.6277873070351</v>
      </c>
      <c r="G160" s="23">
        <v>-1711.4515283842798</v>
      </c>
    </row>
    <row r="161" spans="3:7" x14ac:dyDescent="0.5">
      <c r="C161" s="5"/>
      <c r="E161" s="22" t="s">
        <v>308</v>
      </c>
      <c r="F161" s="23">
        <v>2168.8421784619081</v>
      </c>
      <c r="G161" s="23">
        <v>-1845.8504945941208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535.30347039604601</v>
      </c>
      <c r="G166" s="2" t="s">
        <v>37</v>
      </c>
    </row>
    <row r="167" spans="3:7" x14ac:dyDescent="0.5">
      <c r="C167" s="5"/>
      <c r="E167" s="2" t="s">
        <v>208</v>
      </c>
      <c r="F167" s="7">
        <v>-336.716394331022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25.615167325352218</v>
      </c>
      <c r="G169" s="2" t="s">
        <v>55</v>
      </c>
    </row>
    <row r="170" spans="3:7" x14ac:dyDescent="0.5">
      <c r="C170" s="5"/>
      <c r="E170" s="24" t="s">
        <v>199</v>
      </c>
      <c r="F170" s="7">
        <v>-9.0031698665672231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-336.716394331022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0.91446835677614413</v>
      </c>
      <c r="G178" s="7">
        <v>0.57999999999999996</v>
      </c>
      <c r="H178" s="7">
        <v>0.79134918012327804</v>
      </c>
    </row>
    <row r="179" spans="3:9" x14ac:dyDescent="0.5">
      <c r="C179" s="5"/>
      <c r="E179" s="2" t="s">
        <v>216</v>
      </c>
      <c r="F179" s="7">
        <v>165.16549664803892</v>
      </c>
      <c r="G179" s="7">
        <v>0</v>
      </c>
      <c r="H179" s="7">
        <v>20.373433956785785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-74.541673649069878</v>
      </c>
      <c r="H180" s="7">
        <v>-4.9778855571560143</v>
      </c>
      <c r="I180" s="2" t="s">
        <v>30</v>
      </c>
    </row>
    <row r="181" spans="3:9" x14ac:dyDescent="0.5">
      <c r="C181" s="5"/>
      <c r="E181" s="2" t="s">
        <v>218</v>
      </c>
      <c r="F181" s="7">
        <v>30.560150935178676</v>
      </c>
      <c r="G181" s="2" t="s">
        <v>55</v>
      </c>
    </row>
    <row r="182" spans="3:9" x14ac:dyDescent="0.5">
      <c r="C182" s="5"/>
      <c r="E182" s="2" t="s">
        <v>219</v>
      </c>
      <c r="F182" s="7">
        <v>-7.4668283357340206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172.04739234170722</v>
      </c>
      <c r="G186" s="7">
        <v>0</v>
      </c>
      <c r="H186" s="7">
        <v>21.222327038318536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-71.560006703107078</v>
      </c>
      <c r="H187" s="7">
        <v>-4.7787701348697711</v>
      </c>
      <c r="I187" s="2" t="s">
        <v>30</v>
      </c>
    </row>
    <row r="188" spans="3:9" x14ac:dyDescent="0.5">
      <c r="C188" s="5"/>
      <c r="E188" s="2" t="s">
        <v>218</v>
      </c>
      <c r="F188" s="7">
        <v>31.833490557477806</v>
      </c>
      <c r="G188" s="2" t="s">
        <v>55</v>
      </c>
    </row>
    <row r="189" spans="3:9" x14ac:dyDescent="0.5">
      <c r="C189" s="5"/>
      <c r="E189" s="2" t="s">
        <v>219</v>
      </c>
      <c r="F189" s="7">
        <v>-7.1681552023046562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26.164504959062857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191.08873760234286</v>
      </c>
      <c r="G193" s="2" t="s">
        <v>225</v>
      </c>
    </row>
    <row r="194" spans="3:9" x14ac:dyDescent="0.5">
      <c r="C194" s="5"/>
      <c r="E194" s="2" t="s">
        <v>227</v>
      </c>
      <c r="F194" s="7">
        <v>0.43249507463636361</v>
      </c>
      <c r="G194" s="2" t="s">
        <v>69</v>
      </c>
    </row>
    <row r="195" spans="3:9" x14ac:dyDescent="0.5">
      <c r="C195" s="5"/>
      <c r="E195" s="2" t="s">
        <v>228</v>
      </c>
      <c r="F195" s="7">
        <v>0.94270216057076972</v>
      </c>
    </row>
    <row r="196" spans="3:9" x14ac:dyDescent="0.5">
      <c r="C196" s="5"/>
      <c r="E196" s="2" t="s">
        <v>229</v>
      </c>
      <c r="F196" s="7">
        <v>0.67791561324634875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0.22014692672340877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27.541584167434586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2.0851646479453603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29.846895742103356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0.22014692672340877</v>
      </c>
      <c r="G243" s="38">
        <v>7.3758734786230967E-3</v>
      </c>
      <c r="H243" s="7"/>
    </row>
    <row r="244" spans="2:10" x14ac:dyDescent="0.5">
      <c r="C244" s="5"/>
      <c r="E244" s="36" t="s">
        <v>270</v>
      </c>
      <c r="F244" s="37">
        <v>27.541584167434586</v>
      </c>
      <c r="G244" s="38">
        <v>0.92276209912789031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0.11262697304675814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0.22280106495236515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0.28469094029020187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0.30264312083856515</v>
      </c>
      <c r="H248" s="7"/>
    </row>
    <row r="249" spans="2:10" x14ac:dyDescent="0.5">
      <c r="C249" s="5"/>
      <c r="E249" s="36" t="s">
        <v>126</v>
      </c>
      <c r="F249" s="37">
        <v>2.0851646479453603</v>
      </c>
      <c r="G249" s="38">
        <v>6.98620273934865E-2</v>
      </c>
      <c r="H249" s="7"/>
    </row>
    <row r="250" spans="2:10" x14ac:dyDescent="0.5">
      <c r="C250" s="5"/>
      <c r="E250" s="42" t="s">
        <v>15</v>
      </c>
      <c r="F250" s="43">
        <v>29.846895742103356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29.846895742103356</v>
      </c>
      <c r="G263" s="47" t="s">
        <v>55</v>
      </c>
      <c r="H263" s="3" t="s">
        <v>287</v>
      </c>
      <c r="I263" s="48">
        <v>49.336440425078649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13431.103083946511</v>
      </c>
      <c r="G266" s="47" t="s">
        <v>290</v>
      </c>
    </row>
    <row r="267" spans="3:10" x14ac:dyDescent="0.5">
      <c r="C267" s="5"/>
      <c r="D267" s="112"/>
      <c r="E267" s="112"/>
      <c r="F267" s="50">
        <v>222.01398191285324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46C01-6842-4699-B7B5-2A9187539448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-0.7695247929233191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60.496654166666659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111.605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1.4875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193.02869520749417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0.94260182048124674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0.65521893973092948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1.2011065284707687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26.724759912634035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2.2894736842105261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30.215340125315329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3.975154750829514E-2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0.88447655402175074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0.1576342406926223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0.30123671896169496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0.42560559436743339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7.5771898469954191E-2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30.215340125315329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49.945473086946066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13596.903056391899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224.75462889125657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-0.7695247929233191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7.065375000000004</v>
      </c>
      <c r="H132" s="7">
        <v>68.94</v>
      </c>
      <c r="I132" s="7">
        <v>1.4500000000000002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13.100176388888883</v>
      </c>
      <c r="H133" s="7">
        <v>111.605</v>
      </c>
      <c r="I133" s="7">
        <v>1.4875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7.065375000000004</v>
      </c>
      <c r="H134" s="7">
        <v>68.94</v>
      </c>
      <c r="I134" s="7">
        <v>1.4500000000000002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13.100176388888883</v>
      </c>
      <c r="H135" s="7">
        <v>111.605</v>
      </c>
      <c r="I135" s="7">
        <v>1.4875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7.065375000000004</v>
      </c>
      <c r="H136" s="7">
        <v>68.94</v>
      </c>
      <c r="I136" s="7">
        <v>1.4500000000000002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13.100176388888883</v>
      </c>
      <c r="H137" s="7">
        <v>111.605</v>
      </c>
      <c r="I137" s="7">
        <v>1.4875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60.496654166666659</v>
      </c>
      <c r="H142" s="7">
        <v>111.605</v>
      </c>
      <c r="I142" s="7">
        <v>1.4875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276.60836088507665</v>
      </c>
      <c r="G146" s="7">
        <v>0</v>
      </c>
      <c r="H146" s="7">
        <v>56.808450098747215</v>
      </c>
      <c r="I146" s="2" t="s">
        <v>37</v>
      </c>
    </row>
    <row r="147" spans="3:9" x14ac:dyDescent="0.5">
      <c r="C147" s="5"/>
      <c r="E147" s="2" t="s">
        <v>193</v>
      </c>
      <c r="F147" s="7">
        <v>206.03333378522774</v>
      </c>
      <c r="G147" s="7">
        <v>0</v>
      </c>
      <c r="H147" s="7">
        <v>124.7435857422071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2080.3382009428342</v>
      </c>
      <c r="G149" s="7">
        <v>-1969.8777654945434</v>
      </c>
      <c r="H149" s="7">
        <v>-5.1820176124986346E-14</v>
      </c>
      <c r="I149" s="2" t="s">
        <v>37</v>
      </c>
    </row>
    <row r="150" spans="3:9" x14ac:dyDescent="0.5">
      <c r="C150" s="5"/>
      <c r="E150" s="2" t="s">
        <v>196</v>
      </c>
      <c r="F150" s="7">
        <v>2230.0949957573166</v>
      </c>
      <c r="G150" s="7">
        <v>-1845.8684441730563</v>
      </c>
      <c r="H150" s="7">
        <v>181.55203584095383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19.723151664749508</v>
      </c>
      <c r="G152" s="2" t="s">
        <v>55</v>
      </c>
    </row>
    <row r="153" spans="3:9" x14ac:dyDescent="0.5">
      <c r="C153" s="5"/>
      <c r="E153" s="2" t="s">
        <v>199</v>
      </c>
      <c r="F153" s="7">
        <v>-6.0631844361596103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207.13382952395648</v>
      </c>
      <c r="G157" s="23">
        <v>0</v>
      </c>
    </row>
    <row r="158" spans="3:9" x14ac:dyDescent="0.5">
      <c r="C158" s="5"/>
      <c r="E158" s="22" t="s">
        <v>305</v>
      </c>
      <c r="F158" s="23">
        <v>395.82970627198279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1680.6277873070351</v>
      </c>
      <c r="G160" s="23">
        <v>-1711.4515283842798</v>
      </c>
    </row>
    <row r="161" spans="3:7" x14ac:dyDescent="0.5">
      <c r="C161" s="5"/>
      <c r="E161" s="22" t="s">
        <v>308</v>
      </c>
      <c r="F161" s="23">
        <v>1533.7696017996161</v>
      </c>
      <c r="G161" s="23">
        <v>-1934.8827823356437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443.74248871193242</v>
      </c>
      <c r="G166" s="2" t="s">
        <v>37</v>
      </c>
    </row>
    <row r="167" spans="3:7" x14ac:dyDescent="0.5">
      <c r="C167" s="5"/>
      <c r="E167" s="2" t="s">
        <v>208</v>
      </c>
      <c r="F167" s="7">
        <v>-270.32770215054217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22.745784177395713</v>
      </c>
      <c r="G169" s="2" t="s">
        <v>55</v>
      </c>
    </row>
    <row r="170" spans="3:7" x14ac:dyDescent="0.5">
      <c r="C170" s="5"/>
      <c r="E170" s="24" t="s">
        <v>199</v>
      </c>
      <c r="F170" s="7">
        <v>-5.3750933370048717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-270.32770215054217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0.91838205056516897</v>
      </c>
      <c r="G178" s="7">
        <v>0.57999999999999996</v>
      </c>
      <c r="H178" s="7">
        <v>0.78447303546082692</v>
      </c>
    </row>
    <row r="179" spans="3:9" x14ac:dyDescent="0.5">
      <c r="C179" s="5"/>
      <c r="E179" s="2" t="s">
        <v>216</v>
      </c>
      <c r="F179" s="7">
        <v>124.26203632020984</v>
      </c>
      <c r="G179" s="7">
        <v>0</v>
      </c>
      <c r="H179" s="7">
        <v>18.013370920431498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-52.942010502277029</v>
      </c>
      <c r="H180" s="7">
        <v>-2.9268229756109343</v>
      </c>
      <c r="I180" s="2" t="s">
        <v>30</v>
      </c>
    </row>
    <row r="181" spans="3:9" x14ac:dyDescent="0.5">
      <c r="C181" s="5"/>
      <c r="E181" s="2" t="s">
        <v>218</v>
      </c>
      <c r="F181" s="7">
        <v>27.020056380647247</v>
      </c>
      <c r="G181" s="2" t="s">
        <v>55</v>
      </c>
    </row>
    <row r="182" spans="3:9" x14ac:dyDescent="0.5">
      <c r="C182" s="5"/>
      <c r="E182" s="2" t="s">
        <v>219</v>
      </c>
      <c r="F182" s="7">
        <v>-4.3902344634164017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129.43962116688525</v>
      </c>
      <c r="G186" s="7">
        <v>0</v>
      </c>
      <c r="H186" s="7">
        <v>18.763928042116159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-50.824330082185945</v>
      </c>
      <c r="H187" s="7">
        <v>-2.8097500565864943</v>
      </c>
      <c r="I187" s="2" t="s">
        <v>30</v>
      </c>
    </row>
    <row r="188" spans="3:9" x14ac:dyDescent="0.5">
      <c r="C188" s="5"/>
      <c r="E188" s="2" t="s">
        <v>218</v>
      </c>
      <c r="F188" s="7">
        <v>28.145892063174241</v>
      </c>
      <c r="G188" s="2" t="s">
        <v>55</v>
      </c>
    </row>
    <row r="189" spans="3:9" x14ac:dyDescent="0.5">
      <c r="C189" s="5"/>
      <c r="E189" s="2" t="s">
        <v>219</v>
      </c>
      <c r="F189" s="7">
        <v>-4.2146250848797413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25.388521917002333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193.02869520749417</v>
      </c>
      <c r="G193" s="2" t="s">
        <v>225</v>
      </c>
    </row>
    <row r="194" spans="3:9" x14ac:dyDescent="0.5">
      <c r="C194" s="5"/>
      <c r="E194" s="2" t="s">
        <v>227</v>
      </c>
      <c r="F194" s="7">
        <v>0.41966819928681603</v>
      </c>
      <c r="G194" s="2" t="s">
        <v>69</v>
      </c>
    </row>
    <row r="195" spans="3:9" x14ac:dyDescent="0.5">
      <c r="C195" s="5"/>
      <c r="E195" s="2" t="s">
        <v>228</v>
      </c>
      <c r="F195" s="7">
        <v>0.94260182048124674</v>
      </c>
    </row>
    <row r="196" spans="3:9" x14ac:dyDescent="0.5">
      <c r="C196" s="5"/>
      <c r="E196" s="2" t="s">
        <v>229</v>
      </c>
      <c r="F196" s="7">
        <v>0.65521893973092948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1.2011065284707687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26.724759912634035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2.2894736842105261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30.215340125315329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1.2011065284707687</v>
      </c>
      <c r="G243" s="38">
        <v>3.975154750829514E-2</v>
      </c>
      <c r="H243" s="7"/>
    </row>
    <row r="244" spans="2:10" x14ac:dyDescent="0.5">
      <c r="C244" s="5"/>
      <c r="E244" s="36" t="s">
        <v>270</v>
      </c>
      <c r="F244" s="37">
        <v>26.724759912634035</v>
      </c>
      <c r="G244" s="38">
        <v>0.88447655402175074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0.1576342406926223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0.30123671896169496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0.42560559436743339</v>
      </c>
      <c r="H248" s="7"/>
    </row>
    <row r="249" spans="2:10" x14ac:dyDescent="0.5">
      <c r="C249" s="5"/>
      <c r="E249" s="36" t="s">
        <v>126</v>
      </c>
      <c r="F249" s="37">
        <v>2.2894736842105261</v>
      </c>
      <c r="G249" s="38">
        <v>7.5771898469954191E-2</v>
      </c>
      <c r="H249" s="7"/>
    </row>
    <row r="250" spans="2:10" x14ac:dyDescent="0.5">
      <c r="C250" s="5"/>
      <c r="E250" s="42" t="s">
        <v>15</v>
      </c>
      <c r="F250" s="43">
        <v>30.215340125315329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30.215340125315329</v>
      </c>
      <c r="G263" s="47" t="s">
        <v>55</v>
      </c>
      <c r="H263" s="3" t="s">
        <v>287</v>
      </c>
      <c r="I263" s="48">
        <v>49.945473086946066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13596.903056391899</v>
      </c>
      <c r="G266" s="47" t="s">
        <v>290</v>
      </c>
    </row>
    <row r="267" spans="3:10" x14ac:dyDescent="0.5">
      <c r="C267" s="5"/>
      <c r="D267" s="112"/>
      <c r="E267" s="112"/>
      <c r="F267" s="50">
        <v>224.75462889125657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6E90-DBEB-499F-84DB-51063189D0AA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14.143906709461898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64.877490281557513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119.82253439729999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0.92066770445682411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105.31810482073898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0.94480247903753301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0.67654029077986622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0.11007346336170439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9.655534812320429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1.1874742022878448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10.953082477969978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1.0049542088548682E-2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0.88153584452054323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0.10735601175059453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0.31317817110846791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0.46100166166148082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0.10841461339090809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10.953082477969978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16.882716070605419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4928.8871150864907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75.972222317723535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14.143906709461898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10.812915046926252</v>
      </c>
      <c r="H132" s="7">
        <v>119.82253439729999</v>
      </c>
      <c r="I132" s="7">
        <v>0.92066770445682411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10.812915046926252</v>
      </c>
      <c r="H133" s="7">
        <v>119.82253439729999</v>
      </c>
      <c r="I133" s="7">
        <v>0.92066770445682411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10.812915046926252</v>
      </c>
      <c r="H134" s="7">
        <v>119.82253439729999</v>
      </c>
      <c r="I134" s="7">
        <v>0.92066770445682411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10.812915046926252</v>
      </c>
      <c r="H135" s="7">
        <v>119.82253439729999</v>
      </c>
      <c r="I135" s="7">
        <v>0.92066770445682411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10.812915046926252</v>
      </c>
      <c r="H136" s="7">
        <v>119.82253439729999</v>
      </c>
      <c r="I136" s="7">
        <v>0.92066770445682411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10.812915046926252</v>
      </c>
      <c r="H137" s="7">
        <v>119.82253439729999</v>
      </c>
      <c r="I137" s="7">
        <v>0.92066770445682411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64.877490281557513</v>
      </c>
      <c r="H142" s="7">
        <v>119.82253439729999</v>
      </c>
      <c r="I142" s="7">
        <v>0.92066770445682411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84.008325692296239</v>
      </c>
      <c r="G146" s="7">
        <v>0</v>
      </c>
      <c r="H146" s="7">
        <v>12.837034630020366</v>
      </c>
      <c r="I146" s="2" t="s">
        <v>37</v>
      </c>
    </row>
    <row r="147" spans="3:9" x14ac:dyDescent="0.5">
      <c r="C147" s="5"/>
      <c r="E147" s="2" t="s">
        <v>193</v>
      </c>
      <c r="F147" s="7">
        <v>57.735173628921856</v>
      </c>
      <c r="G147" s="7">
        <v>0</v>
      </c>
      <c r="H147" s="7">
        <v>45.700503120873734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395.11328399907865</v>
      </c>
      <c r="G149" s="7">
        <v>-471.78679605343439</v>
      </c>
      <c r="H149" s="7">
        <v>4.3304944102215411E-14</v>
      </c>
      <c r="I149" s="2" t="s">
        <v>37</v>
      </c>
    </row>
    <row r="150" spans="3:9" x14ac:dyDescent="0.5">
      <c r="C150" s="5"/>
      <c r="E150" s="2" t="s">
        <v>196</v>
      </c>
      <c r="F150" s="7">
        <v>452.82471661085532</v>
      </c>
      <c r="G150" s="7">
        <v>-426.38116822942828</v>
      </c>
      <c r="H150" s="7">
        <v>58.53753775089411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7.3928940369020761</v>
      </c>
      <c r="G152" s="2" t="s">
        <v>55</v>
      </c>
    </row>
    <row r="153" spans="3:9" x14ac:dyDescent="0.5">
      <c r="C153" s="5"/>
      <c r="E153" s="2" t="s">
        <v>199</v>
      </c>
      <c r="F153" s="7">
        <v>-2.3869624452512062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53.846713885213866</v>
      </c>
      <c r="G157" s="23">
        <v>0</v>
      </c>
    </row>
    <row r="158" spans="3:9" x14ac:dyDescent="0.5">
      <c r="C158" s="5"/>
      <c r="E158" s="22" t="s">
        <v>305</v>
      </c>
      <c r="F158" s="23">
        <v>157.08123932499598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659.41100664346129</v>
      </c>
      <c r="G160" s="23">
        <v>-632.90498136526253</v>
      </c>
    </row>
    <row r="161" spans="3:7" x14ac:dyDescent="0.5">
      <c r="C161" s="5"/>
      <c r="E161" s="22" t="s">
        <v>308</v>
      </c>
      <c r="F161" s="23">
        <v>472.07947650604979</v>
      </c>
      <c r="G161" s="23">
        <v>-940.66197338797713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109.40691575832108</v>
      </c>
      <c r="G166" s="2" t="s">
        <v>37</v>
      </c>
    </row>
    <row r="167" spans="3:7" x14ac:dyDescent="0.5">
      <c r="C167" s="5"/>
      <c r="E167" s="2" t="s">
        <v>208</v>
      </c>
      <c r="F167" s="7">
        <v>-75.625918367195453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8.3052955986179153</v>
      </c>
      <c r="G169" s="2" t="s">
        <v>55</v>
      </c>
    </row>
    <row r="170" spans="3:7" x14ac:dyDescent="0.5">
      <c r="C170" s="5"/>
      <c r="E170" s="24" t="s">
        <v>199</v>
      </c>
      <c r="F170" s="7">
        <v>-2.142492329082013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-75.625918367195453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0.89029530897901688</v>
      </c>
      <c r="G178" s="7">
        <v>0.57999999999999996</v>
      </c>
      <c r="H178" s="7">
        <v>0.78172614085371961</v>
      </c>
    </row>
    <row r="179" spans="3:9" x14ac:dyDescent="0.5">
      <c r="C179" s="5"/>
      <c r="E179" s="2" t="s">
        <v>216</v>
      </c>
      <c r="F179" s="7">
        <v>39.293127925621974</v>
      </c>
      <c r="G179" s="7">
        <v>0</v>
      </c>
      <c r="H179" s="7">
        <v>5.482920535243025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-28.166689868383799</v>
      </c>
      <c r="H180" s="7">
        <v>-0.9800579303030662</v>
      </c>
      <c r="I180" s="2" t="s">
        <v>30</v>
      </c>
    </row>
    <row r="181" spans="3:9" x14ac:dyDescent="0.5">
      <c r="C181" s="5"/>
      <c r="E181" s="2" t="s">
        <v>218</v>
      </c>
      <c r="F181" s="7">
        <v>9.9606389723581614</v>
      </c>
      <c r="G181" s="2" t="s">
        <v>55</v>
      </c>
    </row>
    <row r="182" spans="3:9" x14ac:dyDescent="0.5">
      <c r="C182" s="5"/>
      <c r="E182" s="2" t="s">
        <v>219</v>
      </c>
      <c r="F182" s="7">
        <v>-1.7804385733839034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40.93034158918956</v>
      </c>
      <c r="G186" s="7">
        <v>0</v>
      </c>
      <c r="H186" s="7">
        <v>5.7113755575448035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-27.040022273648447</v>
      </c>
      <c r="H187" s="7">
        <v>-0.9408556130909419</v>
      </c>
      <c r="I187" s="2" t="s">
        <v>30</v>
      </c>
    </row>
    <row r="188" spans="3:9" x14ac:dyDescent="0.5">
      <c r="C188" s="5"/>
      <c r="E188" s="2" t="s">
        <v>218</v>
      </c>
      <c r="F188" s="7">
        <v>10.375665596206394</v>
      </c>
      <c r="G188" s="2" t="s">
        <v>55</v>
      </c>
    </row>
    <row r="189" spans="3:9" x14ac:dyDescent="0.5">
      <c r="C189" s="5"/>
      <c r="E189" s="2" t="s">
        <v>219</v>
      </c>
      <c r="F189" s="7">
        <v>-1.7092210304485445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9.1727580717044077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105.31810482073898</v>
      </c>
      <c r="G193" s="2" t="s">
        <v>225</v>
      </c>
    </row>
    <row r="194" spans="3:9" x14ac:dyDescent="0.5">
      <c r="C194" s="5"/>
      <c r="E194" s="2" t="s">
        <v>227</v>
      </c>
      <c r="F194" s="7">
        <v>0.14138583400646451</v>
      </c>
      <c r="G194" s="2" t="s">
        <v>69</v>
      </c>
    </row>
    <row r="195" spans="3:9" x14ac:dyDescent="0.5">
      <c r="C195" s="5"/>
      <c r="E195" s="2" t="s">
        <v>228</v>
      </c>
      <c r="F195" s="7">
        <v>0.94480247903753301</v>
      </c>
    </row>
    <row r="196" spans="3:9" x14ac:dyDescent="0.5">
      <c r="C196" s="5"/>
      <c r="E196" s="2" t="s">
        <v>229</v>
      </c>
      <c r="F196" s="7">
        <v>0.67654029077986622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0.11007346336170439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9.655534812320429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1.1874742022878448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10.953082477969978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0.11007346336170439</v>
      </c>
      <c r="G243" s="38">
        <v>1.0049542088548682E-2</v>
      </c>
      <c r="H243" s="7"/>
    </row>
    <row r="244" spans="2:10" x14ac:dyDescent="0.5">
      <c r="C244" s="5"/>
      <c r="E244" s="36" t="s">
        <v>270</v>
      </c>
      <c r="F244" s="37">
        <v>9.655534812320429</v>
      </c>
      <c r="G244" s="38">
        <v>0.88153584452054323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0.10735601175059453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0.31317817110846791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0.46100166166148082</v>
      </c>
      <c r="H248" s="7"/>
    </row>
    <row r="249" spans="2:10" x14ac:dyDescent="0.5">
      <c r="C249" s="5"/>
      <c r="E249" s="36" t="s">
        <v>126</v>
      </c>
      <c r="F249" s="37">
        <v>1.1874742022878448</v>
      </c>
      <c r="G249" s="38">
        <v>0.10841461339090809</v>
      </c>
      <c r="H249" s="7"/>
    </row>
    <row r="250" spans="2:10" x14ac:dyDescent="0.5">
      <c r="C250" s="5"/>
      <c r="E250" s="42" t="s">
        <v>15</v>
      </c>
      <c r="F250" s="43">
        <v>10.953082477969978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10.953082477969978</v>
      </c>
      <c r="G263" s="47" t="s">
        <v>55</v>
      </c>
      <c r="H263" s="3" t="s">
        <v>287</v>
      </c>
      <c r="I263" s="48">
        <v>16.882716070605419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4928.8871150864907</v>
      </c>
      <c r="G266" s="47" t="s">
        <v>290</v>
      </c>
    </row>
    <row r="267" spans="3:10" x14ac:dyDescent="0.5">
      <c r="C267" s="5"/>
      <c r="D267" s="112"/>
      <c r="E267" s="112"/>
      <c r="F267" s="50">
        <v>75.972222317723535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0859-F299-4841-9F27-BE64209EB522}">
  <dimension ref="B1:O268"/>
  <sheetViews>
    <sheetView topLeftCell="A174" workbookViewId="0">
      <selection activeCell="F175" sqref="F175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-0.7695247929233191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60.496654166666659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111.605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1.4875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-7.344999999994684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189.82998242597131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0.94223813309983406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0.6764747238785711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1.2011065284707687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28.07158634695945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2.2894736842105261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31.562166559640744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3.8055262340787807E-2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0.88940619123578235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0.11266663260468734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0.21789401741036152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0.27087056051655078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0.28797498070418276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7.253854642342987E-2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31.562166559640744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52.171755602694688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14202.974951838334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234.77290021212536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-0.7695247929233191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7.065375000000004</v>
      </c>
      <c r="H132" s="7">
        <v>68.94</v>
      </c>
      <c r="I132" s="7">
        <v>1.4500000000000002</v>
      </c>
      <c r="J132" s="7">
        <v>115.81916666666677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13.100176388888883</v>
      </c>
      <c r="H133" s="7">
        <v>111.605</v>
      </c>
      <c r="I133" s="7">
        <v>1.4875</v>
      </c>
      <c r="J133" s="7">
        <v>-118.26749999999834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7.065375000000004</v>
      </c>
      <c r="H134" s="7">
        <v>68.94</v>
      </c>
      <c r="I134" s="7">
        <v>1.4500000000000002</v>
      </c>
      <c r="J134" s="7">
        <v>115.81916666666677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13.100176388888883</v>
      </c>
      <c r="H135" s="7">
        <v>111.605</v>
      </c>
      <c r="I135" s="7">
        <v>1.4875</v>
      </c>
      <c r="J135" s="7">
        <v>-118.26749999999834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7.065375000000004</v>
      </c>
      <c r="H136" s="7">
        <v>68.94</v>
      </c>
      <c r="I136" s="7">
        <v>1.4500000000000002</v>
      </c>
      <c r="J136" s="7">
        <v>115.81916666666677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13.100176388888883</v>
      </c>
      <c r="H137" s="7">
        <v>111.605</v>
      </c>
      <c r="I137" s="7">
        <v>1.4875</v>
      </c>
      <c r="J137" s="7">
        <v>-118.26749999999834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60.496654166666659</v>
      </c>
      <c r="H142" s="7">
        <v>111.605</v>
      </c>
      <c r="I142" s="7">
        <v>1.4875</v>
      </c>
      <c r="J142" s="7">
        <v>-7.344999999994684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275.27192419636236</v>
      </c>
      <c r="G146" s="7">
        <v>0</v>
      </c>
      <c r="H146" s="7">
        <v>56.104743590692316</v>
      </c>
      <c r="I146" s="2" t="s">
        <v>37</v>
      </c>
    </row>
    <row r="147" spans="3:9" x14ac:dyDescent="0.5">
      <c r="C147" s="5"/>
      <c r="E147" s="2" t="s">
        <v>193</v>
      </c>
      <c r="F147" s="7">
        <v>206.03333378522774</v>
      </c>
      <c r="G147" s="7">
        <v>0</v>
      </c>
      <c r="H147" s="7">
        <v>124.68018553454728</v>
      </c>
      <c r="I147" s="2" t="s">
        <v>37</v>
      </c>
    </row>
    <row r="148" spans="3:9" x14ac:dyDescent="0.5">
      <c r="C148" s="5"/>
      <c r="E148" s="2" t="s">
        <v>194</v>
      </c>
      <c r="F148" s="7">
        <v>509.9373514109962</v>
      </c>
      <c r="G148" s="7">
        <v>-509.9373514108197</v>
      </c>
      <c r="H148" s="7">
        <v>64.985534690578902</v>
      </c>
      <c r="I148" s="2" t="s">
        <v>37</v>
      </c>
    </row>
    <row r="149" spans="3:9" x14ac:dyDescent="0.5">
      <c r="C149" s="5"/>
      <c r="E149" s="2" t="s">
        <v>195</v>
      </c>
      <c r="F149" s="7">
        <v>2080.3382009428342</v>
      </c>
      <c r="G149" s="7">
        <v>-1969.8777654945434</v>
      </c>
      <c r="H149" s="7">
        <v>-5.1820176124986346E-14</v>
      </c>
      <c r="I149" s="2" t="s">
        <v>37</v>
      </c>
    </row>
    <row r="150" spans="3:9" x14ac:dyDescent="0.5">
      <c r="C150" s="5"/>
      <c r="E150" s="2" t="s">
        <v>196</v>
      </c>
      <c r="F150" s="7">
        <v>2711.5969645107043</v>
      </c>
      <c r="G150" s="7">
        <v>-2311.4894579350648</v>
      </c>
      <c r="H150" s="7">
        <v>245.77046381581894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23.268692182951014</v>
      </c>
      <c r="G152" s="2" t="s">
        <v>55</v>
      </c>
    </row>
    <row r="153" spans="3:9" x14ac:dyDescent="0.5">
      <c r="C153" s="5"/>
      <c r="E153" s="2" t="s">
        <v>199</v>
      </c>
      <c r="F153" s="7">
        <v>-9.7784341396276009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204.56798899106084</v>
      </c>
      <c r="G157" s="23">
        <v>0</v>
      </c>
    </row>
    <row r="158" spans="3:9" x14ac:dyDescent="0.5">
      <c r="C158" s="5"/>
      <c r="E158" s="22" t="s">
        <v>305</v>
      </c>
      <c r="F158" s="23">
        <v>395.62858962171919</v>
      </c>
      <c r="G158" s="23">
        <v>0</v>
      </c>
    </row>
    <row r="159" spans="3:9" x14ac:dyDescent="0.5">
      <c r="C159" s="5"/>
      <c r="E159" s="22" t="s">
        <v>306</v>
      </c>
      <c r="F159" s="23">
        <v>1561.8657982080151</v>
      </c>
      <c r="G159" s="23">
        <v>-1581.8005390374367</v>
      </c>
    </row>
    <row r="160" spans="3:9" x14ac:dyDescent="0.5">
      <c r="C160" s="5"/>
      <c r="E160" s="22" t="s">
        <v>307</v>
      </c>
      <c r="F160" s="23">
        <v>1680.6277873070351</v>
      </c>
      <c r="G160" s="23">
        <v>-1711.4515283842798</v>
      </c>
    </row>
    <row r="161" spans="3:7" x14ac:dyDescent="0.5">
      <c r="C161" s="5"/>
      <c r="E161" s="22" t="s">
        <v>308</v>
      </c>
      <c r="F161" s="23">
        <v>2178.1187503380174</v>
      </c>
      <c r="G161" s="23">
        <v>-1842.7546699776001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537.43595544424988</v>
      </c>
      <c r="G166" s="2" t="s">
        <v>37</v>
      </c>
    </row>
    <row r="167" spans="3:7" x14ac:dyDescent="0.5">
      <c r="C167" s="5"/>
      <c r="E167" s="2" t="s">
        <v>208</v>
      </c>
      <c r="F167" s="7">
        <v>-336.67028673418844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25.872513378680427</v>
      </c>
      <c r="G169" s="2" t="s">
        <v>55</v>
      </c>
    </row>
    <row r="170" spans="3:7" x14ac:dyDescent="0.5">
      <c r="C170" s="5"/>
      <c r="E170" s="24" t="s">
        <v>199</v>
      </c>
      <c r="F170" s="7">
        <v>-8.8209645749390635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-336.67028673418844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0.91525300584531544</v>
      </c>
      <c r="G178" s="7">
        <v>0.57999999999999996</v>
      </c>
      <c r="H178" s="7">
        <v>0.79143881362451796</v>
      </c>
    </row>
    <row r="179" spans="3:9" x14ac:dyDescent="0.5">
      <c r="C179" s="5"/>
      <c r="E179" s="2" t="s">
        <v>216</v>
      </c>
      <c r="F179" s="7">
        <v>165.5390439256515</v>
      </c>
      <c r="G179" s="7">
        <v>0</v>
      </c>
      <c r="H179" s="7">
        <v>20.574711402294064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-73.69409226122518</v>
      </c>
      <c r="H180" s="7">
        <v>-4.8752593118125569</v>
      </c>
      <c r="I180" s="2" t="s">
        <v>30</v>
      </c>
    </row>
    <row r="181" spans="3:9" x14ac:dyDescent="0.5">
      <c r="C181" s="5"/>
      <c r="E181" s="2" t="s">
        <v>218</v>
      </c>
      <c r="F181" s="7">
        <v>30.862067103441092</v>
      </c>
      <c r="G181" s="2" t="s">
        <v>55</v>
      </c>
    </row>
    <row r="182" spans="3:9" x14ac:dyDescent="0.5">
      <c r="C182" s="5"/>
      <c r="E182" s="2" t="s">
        <v>219</v>
      </c>
      <c r="F182" s="7">
        <v>-7.3128889677188349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172.43650408922031</v>
      </c>
      <c r="G186" s="7">
        <v>0</v>
      </c>
      <c r="H186" s="7">
        <v>21.431991044056296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-70.746328570776171</v>
      </c>
      <c r="H187" s="7">
        <v>-4.6802489393400526</v>
      </c>
      <c r="I187" s="2" t="s">
        <v>30</v>
      </c>
    </row>
    <row r="188" spans="3:9" x14ac:dyDescent="0.5">
      <c r="C188" s="5"/>
      <c r="E188" s="2" t="s">
        <v>218</v>
      </c>
      <c r="F188" s="7">
        <v>32.147986566084448</v>
      </c>
      <c r="G188" s="2" t="s">
        <v>55</v>
      </c>
    </row>
    <row r="189" spans="3:9" x14ac:dyDescent="0.5">
      <c r="C189" s="5"/>
      <c r="E189" s="2" t="s">
        <v>219</v>
      </c>
      <c r="F189" s="7">
        <v>-7.0203734090100784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26.668007029611477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189.82998242597131</v>
      </c>
      <c r="G193" s="2" t="s">
        <v>225</v>
      </c>
    </row>
    <row r="194" spans="3:9" x14ac:dyDescent="0.5">
      <c r="C194" s="5"/>
      <c r="E194" s="2" t="s">
        <v>227</v>
      </c>
      <c r="F194" s="7">
        <v>0.44081788318642795</v>
      </c>
      <c r="G194" s="2" t="s">
        <v>69</v>
      </c>
    </row>
    <row r="195" spans="3:9" x14ac:dyDescent="0.5">
      <c r="C195" s="5"/>
      <c r="E195" s="2" t="s">
        <v>228</v>
      </c>
      <c r="F195" s="7">
        <v>0.94223813309983406</v>
      </c>
    </row>
    <row r="196" spans="3:9" x14ac:dyDescent="0.5">
      <c r="C196" s="5"/>
      <c r="E196" s="2" t="s">
        <v>229</v>
      </c>
      <c r="F196" s="7">
        <v>0.6764747238785711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1.2011065284707687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28.07158634695945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2.2894736842105261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31.562166559640744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1.2011065284707687</v>
      </c>
      <c r="G243" s="38">
        <v>3.8055262340787807E-2</v>
      </c>
      <c r="H243" s="7"/>
    </row>
    <row r="244" spans="2:10" x14ac:dyDescent="0.5">
      <c r="C244" s="5"/>
      <c r="E244" s="36" t="s">
        <v>270</v>
      </c>
      <c r="F244" s="37">
        <v>28.07158634695945</v>
      </c>
      <c r="G244" s="38">
        <v>0.88940619123578235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0.11266663260468734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0.21789401741036152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0.27087056051655078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0.28797498070418276</v>
      </c>
      <c r="H248" s="7"/>
    </row>
    <row r="249" spans="2:10" x14ac:dyDescent="0.5">
      <c r="C249" s="5"/>
      <c r="E249" s="36" t="s">
        <v>126</v>
      </c>
      <c r="F249" s="37">
        <v>2.2894736842105261</v>
      </c>
      <c r="G249" s="38">
        <v>7.253854642342987E-2</v>
      </c>
      <c r="H249" s="7"/>
    </row>
    <row r="250" spans="2:10" x14ac:dyDescent="0.5">
      <c r="C250" s="5"/>
      <c r="E250" s="42" t="s">
        <v>15</v>
      </c>
      <c r="F250" s="43">
        <v>31.562166559640744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31.562166559640744</v>
      </c>
      <c r="G263" s="47" t="s">
        <v>55</v>
      </c>
      <c r="H263" s="3" t="s">
        <v>287</v>
      </c>
      <c r="I263" s="48">
        <v>52.171755602694688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14202.974951838334</v>
      </c>
      <c r="G266" s="47" t="s">
        <v>290</v>
      </c>
    </row>
    <row r="267" spans="3:10" x14ac:dyDescent="0.5">
      <c r="C267" s="5"/>
      <c r="D267" s="112"/>
      <c r="E267" s="112"/>
      <c r="F267" s="50">
        <v>234.77290021212536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C0E7-A4F3-4A74-9695-00AD3F03021D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23.127741363439931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flat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88.372648980139445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127.84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2.5749999999999997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155.19311397915655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0.93749745530882278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0.6522500054854049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42.655530956144609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2.5662172472624483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45.22174820340706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0.943252586438728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0.23134696855496337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0.31229121160099599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0.39961440628276862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5.674741356127197E-2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45.22174820340706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51.171656304622068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20349.786691533176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230.27245337079867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23.127741363439931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4.3828000000000138</v>
      </c>
      <c r="H132" s="7">
        <v>51.930000000000007</v>
      </c>
      <c r="I132" s="7">
        <v>2.5749999999999997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14.681601388888852</v>
      </c>
      <c r="H133" s="7">
        <v>94.774999999999991</v>
      </c>
      <c r="I133" s="7">
        <v>2.0069444444444442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25.121923101180858</v>
      </c>
      <c r="H134" s="7">
        <v>127.84</v>
      </c>
      <c r="I134" s="7">
        <v>1.6321345500090239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4.3828000000000138</v>
      </c>
      <c r="H135" s="7">
        <v>51.930000000000007</v>
      </c>
      <c r="I135" s="7">
        <v>2.5749999999999997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14.681601388888852</v>
      </c>
      <c r="H136" s="7">
        <v>94.774999999999991</v>
      </c>
      <c r="I136" s="7">
        <v>2.0069444444444442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25.121923101180858</v>
      </c>
      <c r="H137" s="7">
        <v>127.84</v>
      </c>
      <c r="I137" s="7">
        <v>1.6321345500090239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321</v>
      </c>
      <c r="F142" s="19">
        <v>6310</v>
      </c>
      <c r="G142" s="7">
        <v>88.372648980139445</v>
      </c>
      <c r="H142" s="7">
        <v>127.84</v>
      </c>
      <c r="I142" s="7">
        <v>2.5749999999999997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329.67151330941755</v>
      </c>
      <c r="G146" s="7">
        <v>0</v>
      </c>
      <c r="H146" s="7">
        <v>78.30999867156261</v>
      </c>
      <c r="I146" s="2" t="s">
        <v>37</v>
      </c>
    </row>
    <row r="147" spans="3:9" x14ac:dyDescent="0.5">
      <c r="C147" s="5"/>
      <c r="E147" s="2" t="s">
        <v>193</v>
      </c>
      <c r="F147" s="7">
        <v>130.49844659711547</v>
      </c>
      <c r="G147" s="7">
        <v>0</v>
      </c>
      <c r="H147" s="7">
        <v>118.33021226065785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2675.8263373544037</v>
      </c>
      <c r="G149" s="7">
        <v>-4711.9557973174242</v>
      </c>
      <c r="H149" s="7">
        <v>-0.63598235423856675</v>
      </c>
      <c r="I149" s="2" t="s">
        <v>37</v>
      </c>
    </row>
    <row r="150" spans="3:9" x14ac:dyDescent="0.5">
      <c r="C150" s="5"/>
      <c r="E150" s="2" t="s">
        <v>196</v>
      </c>
      <c r="F150" s="7">
        <v>2808.8802675130823</v>
      </c>
      <c r="G150" s="7">
        <v>-4594.8048126489766</v>
      </c>
      <c r="H150" s="7">
        <v>196.00422857798094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30.966271197888336</v>
      </c>
      <c r="G152" s="2" t="s">
        <v>55</v>
      </c>
    </row>
    <row r="153" spans="3:9" x14ac:dyDescent="0.5">
      <c r="C153" s="5"/>
      <c r="E153" s="2" t="s">
        <v>199</v>
      </c>
      <c r="F153" s="7">
        <v>-8.6613420278008224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278.12045932843921</v>
      </c>
      <c r="G157" s="23">
        <v>0</v>
      </c>
    </row>
    <row r="158" spans="3:9" x14ac:dyDescent="0.5">
      <c r="C158" s="5"/>
      <c r="E158" s="22" t="s">
        <v>305</v>
      </c>
      <c r="F158" s="23">
        <v>375.4299256965146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1844.2737128961653</v>
      </c>
      <c r="G160" s="23">
        <v>-2091.0167388012078</v>
      </c>
    </row>
    <row r="161" spans="3:7" x14ac:dyDescent="0.5">
      <c r="C161" s="5"/>
      <c r="E161" s="22" t="s">
        <v>308</v>
      </c>
      <c r="F161" s="23">
        <v>1700.4864920128591</v>
      </c>
      <c r="G161" s="23">
        <v>-2246.2095137269075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561.69441357513199</v>
      </c>
      <c r="G166" s="2" t="s">
        <v>37</v>
      </c>
    </row>
    <row r="167" spans="3:7" x14ac:dyDescent="0.5">
      <c r="C167" s="5"/>
      <c r="E167" s="2" t="s">
        <v>208</v>
      </c>
      <c r="F167" s="7">
        <v>-670.72270633017297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35.759966922351019</v>
      </c>
      <c r="G169" s="2" t="s">
        <v>55</v>
      </c>
    </row>
    <row r="170" spans="3:7" x14ac:dyDescent="0.5">
      <c r="C170" s="5"/>
      <c r="E170" s="24" t="s">
        <v>199</v>
      </c>
      <c r="F170" s="7">
        <v>-7.7232657197887695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-670.72270633017297</v>
      </c>
      <c r="G172" s="2" t="s">
        <v>37</v>
      </c>
    </row>
    <row r="173" spans="3:7" x14ac:dyDescent="0.5">
      <c r="C173" s="5"/>
      <c r="E173" s="2" t="s">
        <v>212</v>
      </c>
      <c r="F173" s="7">
        <v>-258.18092692543001</v>
      </c>
      <c r="G173" s="2" t="s">
        <v>37</v>
      </c>
    </row>
    <row r="174" spans="3:7" x14ac:dyDescent="0.5">
      <c r="C174" s="5"/>
      <c r="E174" s="2" t="s">
        <v>213</v>
      </c>
      <c r="F174" s="7">
        <v>-36.803890135974122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0.92770537090916405</v>
      </c>
      <c r="G178" s="7">
        <v>0.57999999999999996</v>
      </c>
      <c r="H178" s="7">
        <v>0.79543883648140645</v>
      </c>
    </row>
    <row r="179" spans="3:9" x14ac:dyDescent="0.5">
      <c r="C179" s="5"/>
      <c r="E179" s="2" t="s">
        <v>216</v>
      </c>
      <c r="F179" s="7">
        <v>160.21522815268108</v>
      </c>
      <c r="G179" s="7">
        <v>0</v>
      </c>
      <c r="H179" s="7">
        <v>24.107642877934218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-133.64029742834862</v>
      </c>
      <c r="H180" s="7">
        <v>-3.5812207413344255</v>
      </c>
      <c r="I180" s="2" t="s">
        <v>30</v>
      </c>
    </row>
    <row r="181" spans="3:9" x14ac:dyDescent="0.5">
      <c r="C181" s="5"/>
      <c r="E181" s="2" t="s">
        <v>218</v>
      </c>
      <c r="F181" s="7">
        <v>42.255340711045811</v>
      </c>
      <c r="G181" s="2" t="s">
        <v>55</v>
      </c>
    </row>
    <row r="182" spans="3:9" x14ac:dyDescent="0.5">
      <c r="C182" s="5"/>
      <c r="E182" s="2" t="s">
        <v>219</v>
      </c>
      <c r="F182" s="7">
        <v>-6.2770841327278406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166.8908626590428</v>
      </c>
      <c r="G186" s="7">
        <v>0</v>
      </c>
      <c r="H186" s="7">
        <v>25.112127997848116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-128.29468553121467</v>
      </c>
      <c r="H187" s="7">
        <v>-3.4379719116810397</v>
      </c>
      <c r="I187" s="2" t="s">
        <v>30</v>
      </c>
    </row>
    <row r="188" spans="3:9" x14ac:dyDescent="0.5">
      <c r="C188" s="5"/>
      <c r="E188" s="2" t="s">
        <v>218</v>
      </c>
      <c r="F188" s="7">
        <v>44.015979907339336</v>
      </c>
      <c r="G188" s="2" t="s">
        <v>55</v>
      </c>
    </row>
    <row r="189" spans="3:9" x14ac:dyDescent="0.5">
      <c r="C189" s="5"/>
      <c r="E189" s="2" t="s">
        <v>219</v>
      </c>
      <c r="F189" s="7">
        <v>-6.0260007674187115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40.522754408337377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155.19311397915655</v>
      </c>
      <c r="G193" s="2" t="s">
        <v>225</v>
      </c>
    </row>
    <row r="194" spans="3:9" x14ac:dyDescent="0.5">
      <c r="C194" s="5"/>
      <c r="E194" s="2" t="s">
        <v>227</v>
      </c>
      <c r="F194" s="7">
        <v>0.45854407303603861</v>
      </c>
      <c r="G194" s="2" t="s">
        <v>69</v>
      </c>
    </row>
    <row r="195" spans="3:9" x14ac:dyDescent="0.5">
      <c r="C195" s="5"/>
      <c r="E195" s="2" t="s">
        <v>228</v>
      </c>
      <c r="F195" s="7">
        <v>0.93749745530882278</v>
      </c>
    </row>
    <row r="196" spans="3:9" x14ac:dyDescent="0.5">
      <c r="C196" s="5"/>
      <c r="E196" s="2" t="s">
        <v>229</v>
      </c>
      <c r="F196" s="7">
        <v>0.6522500054854049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42.655530956144609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2.5662172472624483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45.22174820340706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42.655530956144609</v>
      </c>
      <c r="G244" s="38">
        <v>0.943252586438728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0.23134696855496337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0.31229121160099599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0.39961440628276862</v>
      </c>
      <c r="H248" s="7"/>
    </row>
    <row r="249" spans="2:10" x14ac:dyDescent="0.5">
      <c r="C249" s="5"/>
      <c r="E249" s="36" t="s">
        <v>126</v>
      </c>
      <c r="F249" s="37">
        <v>2.5662172472624483</v>
      </c>
      <c r="G249" s="38">
        <v>5.674741356127197E-2</v>
      </c>
      <c r="H249" s="7"/>
    </row>
    <row r="250" spans="2:10" x14ac:dyDescent="0.5">
      <c r="C250" s="5"/>
      <c r="E250" s="42" t="s">
        <v>15</v>
      </c>
      <c r="F250" s="43">
        <v>45.22174820340706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45.22174820340706</v>
      </c>
      <c r="G263" s="47" t="s">
        <v>55</v>
      </c>
      <c r="H263" s="3" t="s">
        <v>287</v>
      </c>
      <c r="I263" s="48">
        <v>51.171656304622068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20349.786691533176</v>
      </c>
      <c r="G266" s="47" t="s">
        <v>290</v>
      </c>
    </row>
    <row r="267" spans="3:10" x14ac:dyDescent="0.5">
      <c r="C267" s="5"/>
      <c r="D267" s="112"/>
      <c r="E267" s="112"/>
      <c r="F267" s="50">
        <v>230.27245337079867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7FF7-C691-44C6-A7FA-D0D2BB9A66A2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300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405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716.21836702212306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966.89479547986616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300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405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716.21836702212306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966.89479547986616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572.97469361769845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3.4065416921754585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23.127741363439931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hilly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85.417128615294644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120.32000000000001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2.5749999999999997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0.20611442644496947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151.48962020066239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0.9372297152239385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0.66910216987386417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44.21489675761584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2.5662172472624483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46.78111400487829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0.94514416123149936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0.1492030005686994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0.22105632700221642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0.31253777807041611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0.26234705559016747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5.4855838768500587E-2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46.78111400487829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54.767837274855133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21051.501302195229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246.45526773684776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23.127741363439931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4.3828000000000138</v>
      </c>
      <c r="H132" s="7">
        <v>51.930000000000007</v>
      </c>
      <c r="I132" s="7">
        <v>2.5749999999999997</v>
      </c>
      <c r="J132" s="7">
        <v>64.456666666666422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14.681601388888852</v>
      </c>
      <c r="H133" s="7">
        <v>94.774999999999991</v>
      </c>
      <c r="I133" s="7">
        <v>2.0069444444444442</v>
      </c>
      <c r="J133" s="7">
        <v>-5.2925000000001319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23.644162918758454</v>
      </c>
      <c r="H134" s="7">
        <v>120.32000000000001</v>
      </c>
      <c r="I134" s="7">
        <v>1.5361266353026108</v>
      </c>
      <c r="J134" s="7">
        <v>-59.061109453443805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4.3828000000000138</v>
      </c>
      <c r="H135" s="7">
        <v>51.930000000000007</v>
      </c>
      <c r="I135" s="7">
        <v>2.5749999999999997</v>
      </c>
      <c r="J135" s="7">
        <v>64.456666666666422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14.681601388888852</v>
      </c>
      <c r="H136" s="7">
        <v>94.774999999999991</v>
      </c>
      <c r="I136" s="7">
        <v>2.0069444444444442</v>
      </c>
      <c r="J136" s="7">
        <v>-5.2925000000001319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23.644162918758454</v>
      </c>
      <c r="H137" s="7">
        <v>120.32000000000001</v>
      </c>
      <c r="I137" s="7">
        <v>1.5361266353026108</v>
      </c>
      <c r="J137" s="7">
        <v>-59.061109453443805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322</v>
      </c>
      <c r="F142" s="19">
        <v>6310</v>
      </c>
      <c r="G142" s="7">
        <v>85.417128615294644</v>
      </c>
      <c r="H142" s="7">
        <v>120.32000000000001</v>
      </c>
      <c r="I142" s="7">
        <v>2.5749999999999997</v>
      </c>
      <c r="J142" s="7">
        <v>0.20611442644496947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289.44522151345279</v>
      </c>
      <c r="G146" s="7">
        <v>0</v>
      </c>
      <c r="H146" s="7">
        <v>71.335777374571919</v>
      </c>
      <c r="I146" s="2" t="s">
        <v>37</v>
      </c>
    </row>
    <row r="147" spans="3:9" x14ac:dyDescent="0.5">
      <c r="C147" s="5"/>
      <c r="E147" s="2" t="s">
        <v>193</v>
      </c>
      <c r="F147" s="7">
        <v>130.49844659711547</v>
      </c>
      <c r="G147" s="7">
        <v>0</v>
      </c>
      <c r="H147" s="7">
        <v>118.30831096236345</v>
      </c>
      <c r="I147" s="2" t="s">
        <v>37</v>
      </c>
    </row>
    <row r="148" spans="3:9" x14ac:dyDescent="0.5">
      <c r="C148" s="5"/>
      <c r="E148" s="2" t="s">
        <v>194</v>
      </c>
      <c r="F148" s="7">
        <v>541.80843587423942</v>
      </c>
      <c r="G148" s="7">
        <v>-541.80843587415802</v>
      </c>
      <c r="H148" s="7">
        <v>15.008985435517793</v>
      </c>
      <c r="I148" s="2" t="s">
        <v>37</v>
      </c>
    </row>
    <row r="149" spans="3:9" x14ac:dyDescent="0.5">
      <c r="C149" s="5"/>
      <c r="E149" s="2" t="s">
        <v>195</v>
      </c>
      <c r="F149" s="7">
        <v>3240.1727731499022</v>
      </c>
      <c r="G149" s="7">
        <v>-4711.9557973174242</v>
      </c>
      <c r="H149" s="7">
        <v>0.54964780155711168</v>
      </c>
      <c r="I149" s="2" t="s">
        <v>37</v>
      </c>
    </row>
    <row r="150" spans="3:9" x14ac:dyDescent="0.5">
      <c r="C150" s="5"/>
      <c r="E150" s="2" t="s">
        <v>196</v>
      </c>
      <c r="F150" s="7">
        <v>3854.8658260212665</v>
      </c>
      <c r="G150" s="7">
        <v>-5104.8027446762017</v>
      </c>
      <c r="H150" s="7">
        <v>205.20272157400981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34.938571675851669</v>
      </c>
      <c r="G152" s="2" t="s">
        <v>55</v>
      </c>
    </row>
    <row r="153" spans="3:9" x14ac:dyDescent="0.5">
      <c r="C153" s="5"/>
      <c r="E153" s="2" t="s">
        <v>199</v>
      </c>
      <c r="F153" s="7">
        <v>-14.511213290100228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253.35128982924979</v>
      </c>
      <c r="G157" s="23">
        <v>0</v>
      </c>
    </row>
    <row r="158" spans="3:9" x14ac:dyDescent="0.5">
      <c r="C158" s="5"/>
      <c r="E158" s="22" t="s">
        <v>305</v>
      </c>
      <c r="F158" s="23">
        <v>375.36045091225168</v>
      </c>
      <c r="G158" s="23">
        <v>0</v>
      </c>
    </row>
    <row r="159" spans="3:9" x14ac:dyDescent="0.5">
      <c r="C159" s="5"/>
      <c r="E159" s="22" t="s">
        <v>306</v>
      </c>
      <c r="F159" s="23">
        <v>1627.2981882353033</v>
      </c>
      <c r="G159" s="23">
        <v>-1638.9117619336166</v>
      </c>
    </row>
    <row r="160" spans="3:9" x14ac:dyDescent="0.5">
      <c r="C160" s="5"/>
      <c r="E160" s="22" t="s">
        <v>307</v>
      </c>
      <c r="F160" s="23">
        <v>1822.9711770292633</v>
      </c>
      <c r="G160" s="23">
        <v>-2058.7256467018487</v>
      </c>
    </row>
    <row r="161" spans="3:7" x14ac:dyDescent="0.5">
      <c r="C161" s="5"/>
      <c r="E161" s="22" t="s">
        <v>308</v>
      </c>
      <c r="F161" s="23">
        <v>2367.1130632909449</v>
      </c>
      <c r="G161" s="23">
        <v>-2044.7035862386629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716.21836702212306</v>
      </c>
      <c r="G164" s="2" t="s">
        <v>37</v>
      </c>
    </row>
    <row r="165" spans="3:7" x14ac:dyDescent="0.5">
      <c r="C165" s="5"/>
      <c r="E165" s="2" t="s">
        <v>206</v>
      </c>
      <c r="F165" s="7">
        <v>966.89479547986616</v>
      </c>
      <c r="G165" s="2" t="s">
        <v>37</v>
      </c>
    </row>
    <row r="166" spans="3:7" x14ac:dyDescent="0.5">
      <c r="C166" s="5"/>
      <c r="E166" s="2" t="s">
        <v>207</v>
      </c>
      <c r="F166" s="7">
        <v>765.22839575655291</v>
      </c>
      <c r="G166" s="2" t="s">
        <v>37</v>
      </c>
    </row>
    <row r="167" spans="3:7" x14ac:dyDescent="0.5">
      <c r="C167" s="5"/>
      <c r="E167" s="2" t="s">
        <v>208</v>
      </c>
      <c r="F167" s="7">
        <v>-743.52661112016608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39.512619773105193</v>
      </c>
      <c r="G169" s="2" t="s">
        <v>55</v>
      </c>
    </row>
    <row r="170" spans="3:7" x14ac:dyDescent="0.5">
      <c r="C170" s="5"/>
      <c r="E170" s="24" t="s">
        <v>199</v>
      </c>
      <c r="F170" s="7">
        <v>-13.735226625793159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-743.52661112016608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0.90320560018334772</v>
      </c>
      <c r="G178" s="7">
        <v>0.57999999999999996</v>
      </c>
      <c r="H178" s="7">
        <v>0.76005842903142307</v>
      </c>
    </row>
    <row r="179" spans="3:9" x14ac:dyDescent="0.5">
      <c r="C179" s="5"/>
      <c r="E179" s="2" t="s">
        <v>216</v>
      </c>
      <c r="F179" s="7">
        <v>181.00935807618367</v>
      </c>
      <c r="G179" s="7">
        <v>0</v>
      </c>
      <c r="H179" s="7">
        <v>27.235749783490125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-110.01558850336401</v>
      </c>
      <c r="H180" s="7">
        <v>-6.1567571397950918</v>
      </c>
      <c r="I180" s="2" t="s">
        <v>30</v>
      </c>
    </row>
    <row r="181" spans="3:9" x14ac:dyDescent="0.5">
      <c r="C181" s="5"/>
      <c r="E181" s="2" t="s">
        <v>218</v>
      </c>
      <c r="F181" s="7">
        <v>47.738216981617413</v>
      </c>
      <c r="G181" s="2" t="s">
        <v>55</v>
      </c>
    </row>
    <row r="182" spans="3:9" x14ac:dyDescent="0.5">
      <c r="C182" s="5"/>
      <c r="E182" s="2" t="s">
        <v>219</v>
      </c>
      <c r="F182" s="7">
        <v>-10.791427097807508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188.55141466269134</v>
      </c>
      <c r="G186" s="7">
        <v>0</v>
      </c>
      <c r="H186" s="7">
        <v>28.370572691135482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-105.61496496322945</v>
      </c>
      <c r="H187" s="7">
        <v>-5.9104868542032971</v>
      </c>
      <c r="I187" s="2" t="s">
        <v>30</v>
      </c>
    </row>
    <row r="188" spans="3:9" x14ac:dyDescent="0.5">
      <c r="C188" s="5"/>
      <c r="E188" s="2" t="s">
        <v>218</v>
      </c>
      <c r="F188" s="7">
        <v>49.727309355851361</v>
      </c>
      <c r="G188" s="2" t="s">
        <v>55</v>
      </c>
    </row>
    <row r="189" spans="3:9" x14ac:dyDescent="0.5">
      <c r="C189" s="5"/>
      <c r="E189" s="2" t="s">
        <v>219</v>
      </c>
      <c r="F189" s="7">
        <v>-10.359770013895224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42.004151919735044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151.48962020066239</v>
      </c>
      <c r="G193" s="2" t="s">
        <v>225</v>
      </c>
    </row>
    <row r="194" spans="3:9" x14ac:dyDescent="0.5">
      <c r="C194" s="5"/>
      <c r="E194" s="2" t="s">
        <v>227</v>
      </c>
      <c r="F194" s="7">
        <v>0.49175326542425823</v>
      </c>
      <c r="G194" s="2" t="s">
        <v>69</v>
      </c>
    </row>
    <row r="195" spans="3:9" x14ac:dyDescent="0.5">
      <c r="C195" s="5"/>
      <c r="E195" s="2" t="s">
        <v>228</v>
      </c>
      <c r="F195" s="7">
        <v>0.9372297152239385</v>
      </c>
    </row>
    <row r="196" spans="3:9" x14ac:dyDescent="0.5">
      <c r="C196" s="5"/>
      <c r="E196" s="2" t="s">
        <v>229</v>
      </c>
      <c r="F196" s="7">
        <v>0.66910216987386417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44.21489675761584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2.5662172472624483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46.78111400487829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44.21489675761584</v>
      </c>
      <c r="G244" s="38">
        <v>0.94514416123149936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0.1492030005686994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0.22105632700221642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0.31253777807041611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0.26234705559016747</v>
      </c>
      <c r="H248" s="7"/>
    </row>
    <row r="249" spans="2:10" x14ac:dyDescent="0.5">
      <c r="C249" s="5"/>
      <c r="E249" s="36" t="s">
        <v>126</v>
      </c>
      <c r="F249" s="37">
        <v>2.5662172472624483</v>
      </c>
      <c r="G249" s="38">
        <v>5.4855838768500587E-2</v>
      </c>
      <c r="H249" s="7"/>
    </row>
    <row r="250" spans="2:10" x14ac:dyDescent="0.5">
      <c r="C250" s="5"/>
      <c r="E250" s="42" t="s">
        <v>15</v>
      </c>
      <c r="F250" s="43">
        <v>46.78111400487829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46.78111400487829</v>
      </c>
      <c r="G263" s="47" t="s">
        <v>55</v>
      </c>
      <c r="H263" s="3" t="s">
        <v>287</v>
      </c>
      <c r="I263" s="48">
        <v>54.767837274855133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21051.501302195229</v>
      </c>
      <c r="G266" s="47" t="s">
        <v>290</v>
      </c>
    </row>
    <row r="267" spans="3:10" x14ac:dyDescent="0.5">
      <c r="C267" s="5"/>
      <c r="D267" s="112"/>
      <c r="E267" s="112"/>
      <c r="F267" s="50">
        <v>246.45526773684776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4939-5C75-40E8-8DD3-A8948F881C83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14.143906709461898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flat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88.372648980139445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127.84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2.5749999999999997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153.78851730427346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0.93938198418150098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0.65339598651884201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0.22014692672340877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43.246940082411186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2.4353757455364731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45.90246275467107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4.7959720135278897E-3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0.94214857955546938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0.2381239044837197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0.31160071836282294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0.39242395670892666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5.3055448431002697E-2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45.90246275467107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51.941933714114455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20656.108239601981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233.73870171351439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14.143906709461898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4.3828000000000138</v>
      </c>
      <c r="H132" s="7">
        <v>51.930000000000007</v>
      </c>
      <c r="I132" s="7">
        <v>2.5749999999999997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14.681601388888852</v>
      </c>
      <c r="H133" s="7">
        <v>94.774999999999991</v>
      </c>
      <c r="I133" s="7">
        <v>2.0069444444444442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25.121923101180858</v>
      </c>
      <c r="H134" s="7">
        <v>127.84</v>
      </c>
      <c r="I134" s="7">
        <v>1.6321345500090239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4.3828000000000138</v>
      </c>
      <c r="H135" s="7">
        <v>51.930000000000007</v>
      </c>
      <c r="I135" s="7">
        <v>2.5749999999999997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14.681601388888852</v>
      </c>
      <c r="H136" s="7">
        <v>94.774999999999991</v>
      </c>
      <c r="I136" s="7">
        <v>2.0069444444444442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25.121923101180858</v>
      </c>
      <c r="H137" s="7">
        <v>127.84</v>
      </c>
      <c r="I137" s="7">
        <v>1.6321345500090239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321</v>
      </c>
      <c r="F142" s="19">
        <v>6310</v>
      </c>
      <c r="G142" s="7">
        <v>88.372648980139445</v>
      </c>
      <c r="H142" s="7">
        <v>127.84</v>
      </c>
      <c r="I142" s="7">
        <v>2.5749999999999997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343.40518639405309</v>
      </c>
      <c r="G146" s="7">
        <v>0</v>
      </c>
      <c r="H146" s="7">
        <v>81.671465730109148</v>
      </c>
      <c r="I146" s="2" t="s">
        <v>37</v>
      </c>
    </row>
    <row r="147" spans="3:9" x14ac:dyDescent="0.5">
      <c r="C147" s="5"/>
      <c r="E147" s="2" t="s">
        <v>193</v>
      </c>
      <c r="F147" s="7">
        <v>151.2040560870588</v>
      </c>
      <c r="G147" s="7">
        <v>0</v>
      </c>
      <c r="H147" s="7">
        <v>119.62919936121443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2675.8263373544037</v>
      </c>
      <c r="G149" s="7">
        <v>-4711.9557973174242</v>
      </c>
      <c r="H149" s="7">
        <v>-0.63598235423856675</v>
      </c>
      <c r="I149" s="2" t="s">
        <v>37</v>
      </c>
    </row>
    <row r="150" spans="3:9" x14ac:dyDescent="0.5">
      <c r="C150" s="5"/>
      <c r="E150" s="2" t="s">
        <v>196</v>
      </c>
      <c r="F150" s="7">
        <v>2818.3126999024507</v>
      </c>
      <c r="G150" s="7">
        <v>-4594.7669839976652</v>
      </c>
      <c r="H150" s="7">
        <v>200.66468273708546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31.398103009965155</v>
      </c>
      <c r="G152" s="2" t="s">
        <v>55</v>
      </c>
    </row>
    <row r="153" spans="3:9" x14ac:dyDescent="0.5">
      <c r="C153" s="5"/>
      <c r="E153" s="2" t="s">
        <v>199</v>
      </c>
      <c r="F153" s="7">
        <v>-8.5892893991293935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290.05881685876415</v>
      </c>
      <c r="G157" s="23">
        <v>0</v>
      </c>
    </row>
    <row r="158" spans="3:9" x14ac:dyDescent="0.5">
      <c r="C158" s="5"/>
      <c r="E158" s="22" t="s">
        <v>305</v>
      </c>
      <c r="F158" s="23">
        <v>379.56095124771809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1844.2737128961653</v>
      </c>
      <c r="G160" s="23">
        <v>-2091.0167388012078</v>
      </c>
    </row>
    <row r="161" spans="3:7" x14ac:dyDescent="0.5">
      <c r="C161" s="5"/>
      <c r="E161" s="22" t="s">
        <v>308</v>
      </c>
      <c r="F161" s="23">
        <v>1711.9478604061831</v>
      </c>
      <c r="G161" s="23">
        <v>-2252.4399617680747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563.52983138778643</v>
      </c>
      <c r="G166" s="2" t="s">
        <v>37</v>
      </c>
    </row>
    <row r="167" spans="3:7" x14ac:dyDescent="0.5">
      <c r="C167" s="5"/>
      <c r="E167" s="2" t="s">
        <v>208</v>
      </c>
      <c r="F167" s="7">
        <v>-670.71730616410275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36.23357025265868</v>
      </c>
      <c r="G169" s="2" t="s">
        <v>55</v>
      </c>
    </row>
    <row r="170" spans="3:7" x14ac:dyDescent="0.5">
      <c r="C170" s="5"/>
      <c r="E170" s="24" t="s">
        <v>199</v>
      </c>
      <c r="F170" s="7">
        <v>-7.6593829151063657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-670.71730616410275</v>
      </c>
      <c r="G172" s="2" t="s">
        <v>37</v>
      </c>
    </row>
    <row r="173" spans="3:7" x14ac:dyDescent="0.5">
      <c r="C173" s="5"/>
      <c r="E173" s="2" t="s">
        <v>212</v>
      </c>
      <c r="F173" s="7">
        <v>-258.1755267593598</v>
      </c>
      <c r="G173" s="2" t="s">
        <v>37</v>
      </c>
    </row>
    <row r="174" spans="3:7" x14ac:dyDescent="0.5">
      <c r="C174" s="5"/>
      <c r="E174" s="2" t="s">
        <v>213</v>
      </c>
      <c r="F174" s="7">
        <v>-36.773319570631806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0.92770537090916405</v>
      </c>
      <c r="G178" s="7">
        <v>0.57999999999999996</v>
      </c>
      <c r="H178" s="7">
        <v>0.79572624337566111</v>
      </c>
    </row>
    <row r="179" spans="3:9" x14ac:dyDescent="0.5">
      <c r="C179" s="5"/>
      <c r="E179" s="2" t="s">
        <v>216</v>
      </c>
      <c r="F179" s="7">
        <v>162.93028577111502</v>
      </c>
      <c r="G179" s="7">
        <v>0</v>
      </c>
      <c r="H179" s="7">
        <v>24.410252536239767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-133.41704819656812</v>
      </c>
      <c r="H180" s="7">
        <v>-3.5505315798940638</v>
      </c>
      <c r="I180" s="2" t="s">
        <v>30</v>
      </c>
    </row>
    <row r="181" spans="3:9" x14ac:dyDescent="0.5">
      <c r="C181" s="5"/>
      <c r="E181" s="2" t="s">
        <v>218</v>
      </c>
      <c r="F181" s="7">
        <v>42.785748195464699</v>
      </c>
      <c r="G181" s="2" t="s">
        <v>55</v>
      </c>
    </row>
    <row r="182" spans="3:9" x14ac:dyDescent="0.5">
      <c r="C182" s="5"/>
      <c r="E182" s="2" t="s">
        <v>219</v>
      </c>
      <c r="F182" s="7">
        <v>-6.223292852536539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169.71904767824483</v>
      </c>
      <c r="G186" s="7">
        <v>0</v>
      </c>
      <c r="H186" s="7">
        <v>25.427346391916508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-128.08036626870538</v>
      </c>
      <c r="H187" s="7">
        <v>-3.4085103166982935</v>
      </c>
      <c r="I187" s="2" t="s">
        <v>30</v>
      </c>
    </row>
    <row r="188" spans="3:9" x14ac:dyDescent="0.5">
      <c r="C188" s="5"/>
      <c r="E188" s="2" t="s">
        <v>218</v>
      </c>
      <c r="F188" s="7">
        <v>44.568487703609215</v>
      </c>
      <c r="G188" s="2" t="s">
        <v>55</v>
      </c>
    </row>
    <row r="189" spans="3:9" x14ac:dyDescent="0.5">
      <c r="C189" s="5"/>
      <c r="E189" s="2" t="s">
        <v>219</v>
      </c>
      <c r="F189" s="7">
        <v>-5.9743611384350643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41.084593078290624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153.78851730427346</v>
      </c>
      <c r="G193" s="2" t="s">
        <v>225</v>
      </c>
    </row>
    <row r="194" spans="3:9" x14ac:dyDescent="0.5">
      <c r="C194" s="5"/>
      <c r="E194" s="2" t="s">
        <v>227</v>
      </c>
      <c r="F194" s="7">
        <v>0.46490168114711278</v>
      </c>
      <c r="G194" s="2" t="s">
        <v>69</v>
      </c>
    </row>
    <row r="195" spans="3:9" x14ac:dyDescent="0.5">
      <c r="C195" s="5"/>
      <c r="E195" s="2" t="s">
        <v>228</v>
      </c>
      <c r="F195" s="7">
        <v>0.93938198418150098</v>
      </c>
    </row>
    <row r="196" spans="3:9" x14ac:dyDescent="0.5">
      <c r="C196" s="5"/>
      <c r="E196" s="2" t="s">
        <v>229</v>
      </c>
      <c r="F196" s="7">
        <v>0.65339598651884201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0.22014692672340877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43.246940082411186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2.4353757455364731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45.90246275467107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0.22014692672340877</v>
      </c>
      <c r="G243" s="38">
        <v>4.7959720135278897E-3</v>
      </c>
      <c r="H243" s="7"/>
    </row>
    <row r="244" spans="2:10" x14ac:dyDescent="0.5">
      <c r="C244" s="5"/>
      <c r="E244" s="36" t="s">
        <v>270</v>
      </c>
      <c r="F244" s="37">
        <v>43.246940082411186</v>
      </c>
      <c r="G244" s="38">
        <v>0.94214857955546938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0.2381239044837197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0.31160071836282294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0.39242395670892666</v>
      </c>
      <c r="H248" s="7"/>
    </row>
    <row r="249" spans="2:10" x14ac:dyDescent="0.5">
      <c r="C249" s="5"/>
      <c r="E249" s="36" t="s">
        <v>126</v>
      </c>
      <c r="F249" s="37">
        <v>2.4353757455364731</v>
      </c>
      <c r="G249" s="38">
        <v>5.3055448431002697E-2</v>
      </c>
      <c r="H249" s="7"/>
    </row>
    <row r="250" spans="2:10" x14ac:dyDescent="0.5">
      <c r="C250" s="5"/>
      <c r="E250" s="42" t="s">
        <v>15</v>
      </c>
      <c r="F250" s="43">
        <v>45.90246275467107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45.90246275467107</v>
      </c>
      <c r="G263" s="47" t="s">
        <v>55</v>
      </c>
      <c r="H263" s="3" t="s">
        <v>287</v>
      </c>
      <c r="I263" s="48">
        <v>51.941933714114455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20656.108239601981</v>
      </c>
      <c r="G266" s="47" t="s">
        <v>290</v>
      </c>
    </row>
    <row r="267" spans="3:10" x14ac:dyDescent="0.5">
      <c r="C267" s="5"/>
      <c r="D267" s="112"/>
      <c r="E267" s="112"/>
      <c r="F267" s="50">
        <v>233.73870171351439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8DDA-B94E-4FBB-9936-0558F229A005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300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405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716.21836702212306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966.89479547986616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300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405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716.21836702212306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966.89479547986616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572.97469361769845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3.4065416921754585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14.143906709461898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hilly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85.417128615294644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120.32000000000001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2.5749999999999997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0.20611442644496947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150.45793008377763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0.93905482793025941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0.6693897053158463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0.22014692672340877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44.649292596304157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2.4353757455364731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47.304815268564042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4.6537952949095495E-3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0.94386358646189272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0.15405490822871531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0.22132382740756898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0.30912065420003687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0.25936419662557153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5.148261824319772E-2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47.304815268564042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55.380947633603462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21287.16687085382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249.21426435121523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14.143906709461898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4.3828000000000138</v>
      </c>
      <c r="H132" s="7">
        <v>51.930000000000007</v>
      </c>
      <c r="I132" s="7">
        <v>2.5749999999999997</v>
      </c>
      <c r="J132" s="7">
        <v>64.456666666666422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14.681601388888852</v>
      </c>
      <c r="H133" s="7">
        <v>94.774999999999991</v>
      </c>
      <c r="I133" s="7">
        <v>2.0069444444444442</v>
      </c>
      <c r="J133" s="7">
        <v>-5.2925000000001319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23.644162918758454</v>
      </c>
      <c r="H134" s="7">
        <v>120.32000000000001</v>
      </c>
      <c r="I134" s="7">
        <v>1.5361266353026108</v>
      </c>
      <c r="J134" s="7">
        <v>-59.061109453443805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4.3828000000000138</v>
      </c>
      <c r="H135" s="7">
        <v>51.930000000000007</v>
      </c>
      <c r="I135" s="7">
        <v>2.5749999999999997</v>
      </c>
      <c r="J135" s="7">
        <v>64.456666666666422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14.681601388888852</v>
      </c>
      <c r="H136" s="7">
        <v>94.774999999999991</v>
      </c>
      <c r="I136" s="7">
        <v>2.0069444444444442</v>
      </c>
      <c r="J136" s="7">
        <v>-5.2925000000001319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23.644162918758454</v>
      </c>
      <c r="H137" s="7">
        <v>120.32000000000001</v>
      </c>
      <c r="I137" s="7">
        <v>1.5361266353026108</v>
      </c>
      <c r="J137" s="7">
        <v>-59.061109453443805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322</v>
      </c>
      <c r="F142" s="19">
        <v>6310</v>
      </c>
      <c r="G142" s="7">
        <v>85.417128615294644</v>
      </c>
      <c r="H142" s="7">
        <v>120.32000000000001</v>
      </c>
      <c r="I142" s="7">
        <v>2.5749999999999997</v>
      </c>
      <c r="J142" s="7">
        <v>0.20611442644496947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301.50599086590302</v>
      </c>
      <c r="G146" s="7">
        <v>0</v>
      </c>
      <c r="H146" s="7">
        <v>74.40361980082838</v>
      </c>
      <c r="I146" s="2" t="s">
        <v>37</v>
      </c>
    </row>
    <row r="147" spans="3:9" x14ac:dyDescent="0.5">
      <c r="C147" s="5"/>
      <c r="E147" s="2" t="s">
        <v>193</v>
      </c>
      <c r="F147" s="7">
        <v>151.2040560870588</v>
      </c>
      <c r="G147" s="7">
        <v>0</v>
      </c>
      <c r="H147" s="7">
        <v>119.65148817886379</v>
      </c>
      <c r="I147" s="2" t="s">
        <v>37</v>
      </c>
    </row>
    <row r="148" spans="3:9" x14ac:dyDescent="0.5">
      <c r="C148" s="5"/>
      <c r="E148" s="2" t="s">
        <v>194</v>
      </c>
      <c r="F148" s="7">
        <v>541.80843587423942</v>
      </c>
      <c r="G148" s="7">
        <v>-541.80843587415802</v>
      </c>
      <c r="H148" s="7">
        <v>15.008985435517793</v>
      </c>
      <c r="I148" s="2" t="s">
        <v>37</v>
      </c>
    </row>
    <row r="149" spans="3:9" x14ac:dyDescent="0.5">
      <c r="C149" s="5"/>
      <c r="E149" s="2" t="s">
        <v>195</v>
      </c>
      <c r="F149" s="7">
        <v>3240.1727731499022</v>
      </c>
      <c r="G149" s="7">
        <v>-4711.9557973174242</v>
      </c>
      <c r="H149" s="7">
        <v>0.54964780155711168</v>
      </c>
      <c r="I149" s="2" t="s">
        <v>37</v>
      </c>
    </row>
    <row r="150" spans="3:9" x14ac:dyDescent="0.5">
      <c r="C150" s="5"/>
      <c r="E150" s="2" t="s">
        <v>196</v>
      </c>
      <c r="F150" s="7">
        <v>3864.5250105878104</v>
      </c>
      <c r="G150" s="7">
        <v>-5104.7598663832296</v>
      </c>
      <c r="H150" s="7">
        <v>209.61374121676687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35.172313882057473</v>
      </c>
      <c r="G152" s="2" t="s">
        <v>55</v>
      </c>
    </row>
    <row r="153" spans="3:9" x14ac:dyDescent="0.5">
      <c r="C153" s="5"/>
      <c r="E153" s="2" t="s">
        <v>199</v>
      </c>
      <c r="F153" s="7">
        <v>-14.304130611631724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264.2468301077808</v>
      </c>
      <c r="G157" s="23">
        <v>0</v>
      </c>
    </row>
    <row r="158" spans="3:9" x14ac:dyDescent="0.5">
      <c r="C158" s="5"/>
      <c r="E158" s="22" t="s">
        <v>305</v>
      </c>
      <c r="F158" s="23">
        <v>379.63165531178083</v>
      </c>
      <c r="G158" s="23">
        <v>0</v>
      </c>
    </row>
    <row r="159" spans="3:9" x14ac:dyDescent="0.5">
      <c r="C159" s="5"/>
      <c r="E159" s="22" t="s">
        <v>306</v>
      </c>
      <c r="F159" s="23">
        <v>1627.2981882353033</v>
      </c>
      <c r="G159" s="23">
        <v>-1638.9117619336166</v>
      </c>
    </row>
    <row r="160" spans="3:9" x14ac:dyDescent="0.5">
      <c r="C160" s="5"/>
      <c r="E160" s="22" t="s">
        <v>307</v>
      </c>
      <c r="F160" s="23">
        <v>1822.9711770292633</v>
      </c>
      <c r="G160" s="23">
        <v>-2058.7256467018487</v>
      </c>
    </row>
    <row r="161" spans="3:7" x14ac:dyDescent="0.5">
      <c r="C161" s="5"/>
      <c r="E161" s="22" t="s">
        <v>308</v>
      </c>
      <c r="F161" s="23">
        <v>2377.1307040674346</v>
      </c>
      <c r="G161" s="23">
        <v>-2035.2305212346498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716.21836702212306</v>
      </c>
      <c r="G164" s="2" t="s">
        <v>37</v>
      </c>
    </row>
    <row r="165" spans="3:7" x14ac:dyDescent="0.5">
      <c r="C165" s="5"/>
      <c r="E165" s="2" t="s">
        <v>206</v>
      </c>
      <c r="F165" s="7">
        <v>966.89479547986616</v>
      </c>
      <c r="G165" s="2" t="s">
        <v>37</v>
      </c>
    </row>
    <row r="166" spans="3:7" x14ac:dyDescent="0.5">
      <c r="C166" s="5"/>
      <c r="E166" s="2" t="s">
        <v>207</v>
      </c>
      <c r="F166" s="7">
        <v>767.1079363328663</v>
      </c>
      <c r="G166" s="2" t="s">
        <v>37</v>
      </c>
    </row>
    <row r="167" spans="3:7" x14ac:dyDescent="0.5">
      <c r="C167" s="5"/>
      <c r="E167" s="2" t="s">
        <v>208</v>
      </c>
      <c r="F167" s="7">
        <v>-743.52049010091662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39.767615046627498</v>
      </c>
      <c r="G169" s="2" t="s">
        <v>55</v>
      </c>
    </row>
    <row r="170" spans="3:7" x14ac:dyDescent="0.5">
      <c r="C170" s="5"/>
      <c r="E170" s="24" t="s">
        <v>199</v>
      </c>
      <c r="F170" s="7">
        <v>-13.520532866008789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-743.52049010091662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0.90320560018334772</v>
      </c>
      <c r="G178" s="7">
        <v>0.57999999999999996</v>
      </c>
      <c r="H178" s="7">
        <v>0.76016616967718431</v>
      </c>
    </row>
    <row r="179" spans="3:9" x14ac:dyDescent="0.5">
      <c r="C179" s="5"/>
      <c r="E179" s="2" t="s">
        <v>216</v>
      </c>
      <c r="F179" s="7">
        <v>182.54547813874103</v>
      </c>
      <c r="G179" s="7">
        <v>0</v>
      </c>
      <c r="H179" s="7">
        <v>27.400542760778439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-109.83934801781257</v>
      </c>
      <c r="H180" s="7">
        <v>-6.0597046145876385</v>
      </c>
      <c r="I180" s="2" t="s">
        <v>30</v>
      </c>
    </row>
    <row r="181" spans="3:9" x14ac:dyDescent="0.5">
      <c r="C181" s="5"/>
      <c r="E181" s="2" t="s">
        <v>218</v>
      </c>
      <c r="F181" s="7">
        <v>48.027062450142211</v>
      </c>
      <c r="G181" s="2" t="s">
        <v>55</v>
      </c>
    </row>
    <row r="182" spans="3:9" x14ac:dyDescent="0.5">
      <c r="C182" s="5"/>
      <c r="E182" s="2" t="s">
        <v>219</v>
      </c>
      <c r="F182" s="7">
        <v>-10.621315588346667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190.15153972785524</v>
      </c>
      <c r="G186" s="7">
        <v>0</v>
      </c>
      <c r="H186" s="7">
        <v>28.542232042477586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-105.44577409710006</v>
      </c>
      <c r="H187" s="7">
        <v>-5.8173164300041256</v>
      </c>
      <c r="I187" s="2" t="s">
        <v>30</v>
      </c>
    </row>
    <row r="188" spans="3:9" x14ac:dyDescent="0.5">
      <c r="C188" s="5"/>
      <c r="E188" s="2" t="s">
        <v>218</v>
      </c>
      <c r="F188" s="7">
        <v>50.028190052231544</v>
      </c>
      <c r="G188" s="2" t="s">
        <v>55</v>
      </c>
    </row>
    <row r="189" spans="3:9" x14ac:dyDescent="0.5">
      <c r="C189" s="5"/>
      <c r="E189" s="2" t="s">
        <v>219</v>
      </c>
      <c r="F189" s="7">
        <v>-10.196462964812786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42.416827966488945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150.45793008377763</v>
      </c>
      <c r="G193" s="2" t="s">
        <v>225</v>
      </c>
    </row>
    <row r="194" spans="3:9" x14ac:dyDescent="0.5">
      <c r="C194" s="5"/>
      <c r="E194" s="2" t="s">
        <v>227</v>
      </c>
      <c r="F194" s="7">
        <v>0.49658456862355599</v>
      </c>
      <c r="G194" s="2" t="s">
        <v>69</v>
      </c>
    </row>
    <row r="195" spans="3:9" x14ac:dyDescent="0.5">
      <c r="C195" s="5"/>
      <c r="E195" s="2" t="s">
        <v>228</v>
      </c>
      <c r="F195" s="7">
        <v>0.93905482793025941</v>
      </c>
    </row>
    <row r="196" spans="3:9" x14ac:dyDescent="0.5">
      <c r="C196" s="5"/>
      <c r="E196" s="2" t="s">
        <v>229</v>
      </c>
      <c r="F196" s="7">
        <v>0.6693897053158463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0.22014692672340877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44.649292596304157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2.4353757455364731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47.304815268564042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0.22014692672340877</v>
      </c>
      <c r="G243" s="38">
        <v>4.6537952949095495E-3</v>
      </c>
      <c r="H243" s="7"/>
    </row>
    <row r="244" spans="2:10" x14ac:dyDescent="0.5">
      <c r="C244" s="5"/>
      <c r="E244" s="36" t="s">
        <v>270</v>
      </c>
      <c r="F244" s="37">
        <v>44.649292596304157</v>
      </c>
      <c r="G244" s="38">
        <v>0.94386358646189272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0.15405490822871531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0.22132382740756898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0.30912065420003687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0.25936419662557153</v>
      </c>
      <c r="H248" s="7"/>
    </row>
    <row r="249" spans="2:10" x14ac:dyDescent="0.5">
      <c r="C249" s="5"/>
      <c r="E249" s="36" t="s">
        <v>126</v>
      </c>
      <c r="F249" s="37">
        <v>2.4353757455364731</v>
      </c>
      <c r="G249" s="38">
        <v>5.148261824319772E-2</v>
      </c>
      <c r="H249" s="7"/>
    </row>
    <row r="250" spans="2:10" x14ac:dyDescent="0.5">
      <c r="C250" s="5"/>
      <c r="E250" s="42" t="s">
        <v>15</v>
      </c>
      <c r="F250" s="43">
        <v>47.304815268564042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47.304815268564042</v>
      </c>
      <c r="G263" s="47" t="s">
        <v>55</v>
      </c>
      <c r="H263" s="3" t="s">
        <v>287</v>
      </c>
      <c r="I263" s="48">
        <v>55.380947633603462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21287.16687085382</v>
      </c>
      <c r="G266" s="47" t="s">
        <v>290</v>
      </c>
    </row>
    <row r="267" spans="3:10" x14ac:dyDescent="0.5">
      <c r="C267" s="5"/>
      <c r="D267" s="112"/>
      <c r="E267" s="112"/>
      <c r="F267" s="50">
        <v>249.21426435121523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68E3-2EC4-4236-9B67-B5ADDA9DFA26}">
  <dimension ref="B1:O268"/>
  <sheetViews>
    <sheetView topLeftCell="A159"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160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216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381.98312907846565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515.67722425592865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160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216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381.98312907846565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515.67722425592865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305.58650326277251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1.8168222358269108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-0.45786257828350063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flat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88.372648980139445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127.84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2.5749999999999997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151.44788643568489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0.93886430949016131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0.65288550519298916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1.2011065284707687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44.232468869185311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2.6752923976608187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48.108867795316897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2.4966426846313956E-2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0.91942444077827723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0.23997731549952039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0.30410409922371928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0.3753430260550375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5.56091323754088E-2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48.108867795316897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54.438639500473407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21648.990507892602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244.97387775212962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-0.45786257828350063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4.3828000000000138</v>
      </c>
      <c r="H132" s="7">
        <v>51.930000000000007</v>
      </c>
      <c r="I132" s="7">
        <v>2.5749999999999997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14.681601388888852</v>
      </c>
      <c r="H133" s="7">
        <v>94.774999999999991</v>
      </c>
      <c r="I133" s="7">
        <v>2.0069444444444442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25.121923101180858</v>
      </c>
      <c r="H134" s="7">
        <v>127.84</v>
      </c>
      <c r="I134" s="7">
        <v>1.6321345500090239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4.3828000000000138</v>
      </c>
      <c r="H135" s="7">
        <v>51.930000000000007</v>
      </c>
      <c r="I135" s="7">
        <v>2.5749999999999997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14.681601388888852</v>
      </c>
      <c r="H136" s="7">
        <v>94.774999999999991</v>
      </c>
      <c r="I136" s="7">
        <v>2.0069444444444442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25.121923101180858</v>
      </c>
      <c r="H137" s="7">
        <v>127.84</v>
      </c>
      <c r="I137" s="7">
        <v>1.6321345500090239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321</v>
      </c>
      <c r="F142" s="19">
        <v>6310</v>
      </c>
      <c r="G142" s="7">
        <v>88.372648980139445</v>
      </c>
      <c r="H142" s="7">
        <v>127.84</v>
      </c>
      <c r="I142" s="7">
        <v>2.5749999999999997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362.48423726704385</v>
      </c>
      <c r="G146" s="7">
        <v>0</v>
      </c>
      <c r="H146" s="7">
        <v>86.244900953000268</v>
      </c>
      <c r="I146" s="2" t="s">
        <v>37</v>
      </c>
    </row>
    <row r="147" spans="3:9" x14ac:dyDescent="0.5">
      <c r="C147" s="5"/>
      <c r="E147" s="2" t="s">
        <v>193</v>
      </c>
      <c r="F147" s="7">
        <v>206.03333378522774</v>
      </c>
      <c r="G147" s="7">
        <v>0</v>
      </c>
      <c r="H147" s="7">
        <v>122.32859281800724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2675.8263373544037</v>
      </c>
      <c r="G149" s="7">
        <v>-4711.9557973174242</v>
      </c>
      <c r="H149" s="7">
        <v>-0.63598235423856675</v>
      </c>
      <c r="I149" s="2" t="s">
        <v>37</v>
      </c>
    </row>
    <row r="150" spans="3:9" x14ac:dyDescent="0.5">
      <c r="C150" s="5"/>
      <c r="E150" s="2" t="s">
        <v>196</v>
      </c>
      <c r="F150" s="7">
        <v>2838.4468466355261</v>
      </c>
      <c r="G150" s="7">
        <v>-4594.7250801059272</v>
      </c>
      <c r="H150" s="7">
        <v>207.93751141676879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32.008478176617089</v>
      </c>
      <c r="G152" s="2" t="s">
        <v>55</v>
      </c>
    </row>
    <row r="153" spans="3:9" x14ac:dyDescent="0.5">
      <c r="C153" s="5"/>
      <c r="E153" s="2" t="s">
        <v>199</v>
      </c>
      <c r="F153" s="7">
        <v>-8.4846225822882602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306.30151800136088</v>
      </c>
      <c r="G157" s="23">
        <v>0</v>
      </c>
    </row>
    <row r="158" spans="3:9" x14ac:dyDescent="0.5">
      <c r="C158" s="5"/>
      <c r="E158" s="22" t="s">
        <v>305</v>
      </c>
      <c r="F158" s="23">
        <v>388.15146768673583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1844.2737128961653</v>
      </c>
      <c r="G160" s="23">
        <v>-2091.0167388012078</v>
      </c>
    </row>
    <row r="161" spans="3:7" x14ac:dyDescent="0.5">
      <c r="C161" s="5"/>
      <c r="E161" s="22" t="s">
        <v>308</v>
      </c>
      <c r="F161" s="23">
        <v>1731.8290282123842</v>
      </c>
      <c r="G161" s="23">
        <v>-2253.3017015976329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381.98312907846565</v>
      </c>
      <c r="G164" s="2" t="s">
        <v>37</v>
      </c>
    </row>
    <row r="165" spans="3:7" x14ac:dyDescent="0.5">
      <c r="C165" s="5"/>
      <c r="E165" s="2" t="s">
        <v>206</v>
      </c>
      <c r="F165" s="7">
        <v>515.67722425592865</v>
      </c>
      <c r="G165" s="2" t="s">
        <v>37</v>
      </c>
    </row>
    <row r="166" spans="3:7" x14ac:dyDescent="0.5">
      <c r="C166" s="5"/>
      <c r="E166" s="2" t="s">
        <v>207</v>
      </c>
      <c r="F166" s="7">
        <v>567.44765131280769</v>
      </c>
      <c r="G166" s="2" t="s">
        <v>37</v>
      </c>
    </row>
    <row r="167" spans="3:7" x14ac:dyDescent="0.5">
      <c r="C167" s="5"/>
      <c r="E167" s="2" t="s">
        <v>208</v>
      </c>
      <c r="F167" s="7">
        <v>-670.71132424387747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36.903419180427008</v>
      </c>
      <c r="G169" s="2" t="s">
        <v>55</v>
      </c>
    </row>
    <row r="170" spans="3:7" x14ac:dyDescent="0.5">
      <c r="C170" s="5"/>
      <c r="E170" s="24" t="s">
        <v>199</v>
      </c>
      <c r="F170" s="7">
        <v>-7.5669628341107398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-670.71132424387747</v>
      </c>
      <c r="G172" s="2" t="s">
        <v>37</v>
      </c>
    </row>
    <row r="173" spans="3:7" x14ac:dyDescent="0.5">
      <c r="C173" s="5"/>
      <c r="E173" s="2" t="s">
        <v>212</v>
      </c>
      <c r="F173" s="7">
        <v>-258.16954483913452</v>
      </c>
      <c r="G173" s="2" t="s">
        <v>37</v>
      </c>
    </row>
    <row r="174" spans="3:7" x14ac:dyDescent="0.5">
      <c r="C174" s="5"/>
      <c r="E174" s="2" t="s">
        <v>213</v>
      </c>
      <c r="F174" s="7">
        <v>-36.730421416774497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0.92788237996825029</v>
      </c>
      <c r="G178" s="7">
        <v>0.57999999999999996</v>
      </c>
      <c r="H178" s="7">
        <v>0.79619485798361522</v>
      </c>
    </row>
    <row r="179" spans="3:9" x14ac:dyDescent="0.5">
      <c r="C179" s="5"/>
      <c r="E179" s="2" t="s">
        <v>216</v>
      </c>
      <c r="F179" s="7">
        <v>165.15668690419358</v>
      </c>
      <c r="G179" s="7">
        <v>0</v>
      </c>
      <c r="H179" s="7">
        <v>24.839423226243564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-133.07079043102081</v>
      </c>
      <c r="H180" s="7">
        <v>-3.5064579412345114</v>
      </c>
      <c r="I180" s="2" t="s">
        <v>30</v>
      </c>
    </row>
    <row r="181" spans="3:9" x14ac:dyDescent="0.5">
      <c r="C181" s="5"/>
      <c r="E181" s="2" t="s">
        <v>218</v>
      </c>
      <c r="F181" s="7">
        <v>43.537989043776918</v>
      </c>
      <c r="G181" s="2" t="s">
        <v>55</v>
      </c>
    </row>
    <row r="182" spans="3:9" x14ac:dyDescent="0.5">
      <c r="C182" s="5"/>
      <c r="E182" s="2" t="s">
        <v>219</v>
      </c>
      <c r="F182" s="7">
        <v>-6.1460415581082684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172.03821552520165</v>
      </c>
      <c r="G186" s="7">
        <v>0</v>
      </c>
      <c r="H186" s="7">
        <v>25.874399194003686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-127.74795881377997</v>
      </c>
      <c r="H187" s="7">
        <v>-3.366199623585135</v>
      </c>
      <c r="I187" s="2" t="s">
        <v>30</v>
      </c>
    </row>
    <row r="188" spans="3:9" x14ac:dyDescent="0.5">
      <c r="C188" s="5"/>
      <c r="E188" s="2" t="s">
        <v>218</v>
      </c>
      <c r="F188" s="7">
        <v>45.352071920600906</v>
      </c>
      <c r="G188" s="2" t="s">
        <v>55</v>
      </c>
    </row>
    <row r="189" spans="3:9" x14ac:dyDescent="0.5">
      <c r="C189" s="5"/>
      <c r="E189" s="2" t="s">
        <v>219</v>
      </c>
      <c r="F189" s="7">
        <v>-5.9001998957839454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42.020845425726044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151.44788643568489</v>
      </c>
      <c r="G193" s="2" t="s">
        <v>225</v>
      </c>
    </row>
    <row r="194" spans="3:9" x14ac:dyDescent="0.5">
      <c r="C194" s="5"/>
      <c r="E194" s="2" t="s">
        <v>227</v>
      </c>
      <c r="F194" s="7">
        <v>0.47549604895480213</v>
      </c>
      <c r="G194" s="2" t="s">
        <v>69</v>
      </c>
    </row>
    <row r="195" spans="3:9" x14ac:dyDescent="0.5">
      <c r="C195" s="5"/>
      <c r="E195" s="2" t="s">
        <v>228</v>
      </c>
      <c r="F195" s="7">
        <v>0.93886430949016131</v>
      </c>
    </row>
    <row r="196" spans="3:9" x14ac:dyDescent="0.5">
      <c r="C196" s="5"/>
      <c r="E196" s="2" t="s">
        <v>229</v>
      </c>
      <c r="F196" s="7">
        <v>0.65288550519298916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1.2011065284707687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44.232468869185311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2.6752923976608187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48.108867795316897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1.2011065284707687</v>
      </c>
      <c r="G243" s="38">
        <v>2.4966426846313956E-2</v>
      </c>
      <c r="H243" s="7"/>
    </row>
    <row r="244" spans="2:10" x14ac:dyDescent="0.5">
      <c r="C244" s="5"/>
      <c r="E244" s="36" t="s">
        <v>270</v>
      </c>
      <c r="F244" s="37">
        <v>44.232468869185311</v>
      </c>
      <c r="G244" s="38">
        <v>0.91942444077827723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0.23997731549952039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0.30410409922371928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0.3753430260550375</v>
      </c>
      <c r="H248" s="7"/>
    </row>
    <row r="249" spans="2:10" x14ac:dyDescent="0.5">
      <c r="C249" s="5"/>
      <c r="E249" s="36" t="s">
        <v>126</v>
      </c>
      <c r="F249" s="37">
        <v>2.6752923976608187</v>
      </c>
      <c r="G249" s="38">
        <v>5.56091323754088E-2</v>
      </c>
      <c r="H249" s="7"/>
    </row>
    <row r="250" spans="2:10" x14ac:dyDescent="0.5">
      <c r="C250" s="5"/>
      <c r="E250" s="42" t="s">
        <v>15</v>
      </c>
      <c r="F250" s="43">
        <v>48.108867795316897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48.108867795316897</v>
      </c>
      <c r="G263" s="47" t="s">
        <v>55</v>
      </c>
      <c r="H263" s="3" t="s">
        <v>287</v>
      </c>
      <c r="I263" s="48">
        <v>54.438639500473407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21648.990507892602</v>
      </c>
      <c r="G266" s="47" t="s">
        <v>290</v>
      </c>
    </row>
    <row r="267" spans="3:10" x14ac:dyDescent="0.5">
      <c r="C267" s="5"/>
      <c r="D267" s="112"/>
      <c r="E267" s="112"/>
      <c r="F267" s="50">
        <v>244.97387775212962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44EA-064C-4051-967D-3FD4C239C39F}">
  <dimension ref="B1:O268"/>
  <sheetViews>
    <sheetView topLeftCell="A152" zoomScale="90" zoomScaleNormal="90" workbookViewId="0">
      <selection activeCell="A175" sqref="A175:XFD175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truck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312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300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235</v>
      </c>
      <c r="G6" s="6">
        <v>65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405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8000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716.21836702212306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966.89479547986616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5000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120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6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114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108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-4</v>
      </c>
      <c r="G21" s="2" t="s">
        <v>23</v>
      </c>
      <c r="L21" s="74"/>
      <c r="M21" s="63" t="s">
        <v>61</v>
      </c>
      <c r="N21" s="56">
        <f>G50</f>
        <v>173.25</v>
      </c>
      <c r="O21" s="79" t="s">
        <v>30</v>
      </c>
    </row>
    <row r="22" spans="3:15" x14ac:dyDescent="0.5">
      <c r="C22" s="5"/>
      <c r="E22" s="2" t="s">
        <v>25</v>
      </c>
      <c r="F22" s="8">
        <v>-18688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600</v>
      </c>
      <c r="O24" s="79" t="s">
        <v>65</v>
      </c>
    </row>
    <row r="25" spans="3:15" x14ac:dyDescent="0.5">
      <c r="C25" s="5"/>
      <c r="E25" s="2" t="s">
        <v>29</v>
      </c>
      <c r="G25" s="2">
        <v>300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405</v>
      </c>
      <c r="H26" s="2" t="s">
        <v>30</v>
      </c>
      <c r="L26" s="74"/>
      <c r="M26" s="63" t="s">
        <v>79</v>
      </c>
      <c r="N26" s="58">
        <f>F62</f>
        <v>2247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0</v>
      </c>
      <c r="O28" s="79" t="s">
        <v>65</v>
      </c>
    </row>
    <row r="29" spans="3:15" x14ac:dyDescent="0.5">
      <c r="C29" s="5"/>
      <c r="E29" s="2" t="s">
        <v>35</v>
      </c>
      <c r="G29" s="2">
        <v>8000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716.21836702212306</v>
      </c>
      <c r="H30" s="2" t="s">
        <v>37</v>
      </c>
      <c r="L30" s="74"/>
      <c r="M30" s="63" t="s">
        <v>83</v>
      </c>
      <c r="N30" s="58">
        <f t="shared" si="2"/>
        <v>1750</v>
      </c>
      <c r="O30" s="79" t="s">
        <v>65</v>
      </c>
    </row>
    <row r="31" spans="3:15" x14ac:dyDescent="0.5">
      <c r="C31" s="5"/>
      <c r="E31" s="2" t="s">
        <v>38</v>
      </c>
      <c r="G31" s="2">
        <v>966.89479547986616</v>
      </c>
      <c r="H31" s="2" t="s">
        <v>37</v>
      </c>
      <c r="L31" s="74"/>
      <c r="M31" s="63" t="s">
        <v>15</v>
      </c>
      <c r="N31" s="58">
        <f t="shared" si="2"/>
        <v>4672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5000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572.97469361769845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3.4065416921754585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165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-0.45786257828350063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206.25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Artemis hilly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120</v>
      </c>
      <c r="H45" s="2" t="s">
        <v>55</v>
      </c>
      <c r="L45" s="74"/>
      <c r="M45" s="55" t="s">
        <v>333</v>
      </c>
      <c r="N45" s="75">
        <f>F142</f>
        <v>6310</v>
      </c>
      <c r="O45" s="79" t="s">
        <v>330</v>
      </c>
    </row>
    <row r="46" spans="3:15" x14ac:dyDescent="0.5">
      <c r="C46" s="5"/>
      <c r="F46" s="2" t="s">
        <v>56</v>
      </c>
      <c r="G46" s="2">
        <v>6</v>
      </c>
      <c r="H46" s="2" t="s">
        <v>55</v>
      </c>
      <c r="L46" s="74"/>
      <c r="M46" s="55" t="s">
        <v>334</v>
      </c>
      <c r="N46" s="53">
        <f>G142</f>
        <v>85.417128615294644</v>
      </c>
      <c r="O46" s="79" t="s">
        <v>331</v>
      </c>
    </row>
    <row r="47" spans="3:15" x14ac:dyDescent="0.5">
      <c r="C47" s="5"/>
      <c r="F47" s="2" t="s">
        <v>57</v>
      </c>
      <c r="G47" s="2">
        <v>114</v>
      </c>
      <c r="H47" s="2" t="s">
        <v>55</v>
      </c>
      <c r="L47" s="74"/>
      <c r="M47" s="55" t="s">
        <v>335</v>
      </c>
      <c r="N47" s="53">
        <f>H142</f>
        <v>120.32000000000001</v>
      </c>
      <c r="O47" s="79" t="s">
        <v>332</v>
      </c>
    </row>
    <row r="48" spans="3:15" x14ac:dyDescent="0.5">
      <c r="C48" s="5"/>
      <c r="F48" s="2" t="s">
        <v>58</v>
      </c>
      <c r="G48" s="2">
        <v>108</v>
      </c>
      <c r="H48" s="2" t="s">
        <v>55</v>
      </c>
      <c r="L48" s="74"/>
      <c r="M48" s="55" t="s">
        <v>336</v>
      </c>
      <c r="N48" s="53">
        <f>I142</f>
        <v>2.5749999999999997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0.20611442644496947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173.25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173.25</v>
      </c>
      <c r="H51" s="2" t="s">
        <v>30</v>
      </c>
      <c r="L51" s="74"/>
      <c r="M51" s="55" t="s">
        <v>224</v>
      </c>
      <c r="N51" s="59">
        <f>F192</f>
        <v>256.5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600</v>
      </c>
      <c r="L52" s="74"/>
      <c r="M52" s="55" t="s">
        <v>226</v>
      </c>
      <c r="N52" s="59">
        <f>F193</f>
        <v>148.63207814280688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26400</v>
      </c>
      <c r="L53" s="74"/>
      <c r="M53" s="55" t="s">
        <v>228</v>
      </c>
      <c r="N53" s="60">
        <f>F195</f>
        <v>0.93859820881937217</v>
      </c>
      <c r="O53" s="79"/>
    </row>
    <row r="54" spans="3:15" x14ac:dyDescent="0.5">
      <c r="C54" s="5"/>
      <c r="E54" s="2" t="s">
        <v>68</v>
      </c>
      <c r="G54" s="2">
        <v>0.2</v>
      </c>
      <c r="H54" s="2" t="s">
        <v>69</v>
      </c>
      <c r="L54" s="74"/>
      <c r="M54" s="55" t="s">
        <v>354</v>
      </c>
      <c r="N54" s="60">
        <f>F196</f>
        <v>0.66766122345282186</v>
      </c>
      <c r="O54" s="79"/>
    </row>
    <row r="55" spans="3:15" ht="15.7" x14ac:dyDescent="0.5">
      <c r="C55" s="5"/>
      <c r="E55" s="2" t="s">
        <v>70</v>
      </c>
      <c r="G55" s="2">
        <v>540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1.2011065284707687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45.418072360923425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2.6752923976608187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49.294471287055011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2247</v>
      </c>
      <c r="G62" s="2" t="s">
        <v>65</v>
      </c>
      <c r="L62" s="74"/>
      <c r="M62" s="66" t="s">
        <v>359</v>
      </c>
      <c r="N62" s="61">
        <f t="shared" ref="N62:N69" si="5">G243</f>
        <v>2.4365948089318197E-2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0.92136239977992118</v>
      </c>
      <c r="O63" s="81"/>
    </row>
    <row r="64" spans="3:15" x14ac:dyDescent="0.5">
      <c r="C64" s="5"/>
      <c r="E64" s="2" t="s">
        <v>81</v>
      </c>
      <c r="F64" s="8">
        <v>0</v>
      </c>
      <c r="G64" s="2" t="s">
        <v>65</v>
      </c>
      <c r="L64" s="74"/>
      <c r="M64" s="76" t="s">
        <v>192</v>
      </c>
      <c r="N64" s="77">
        <f t="shared" si="5"/>
        <v>0.15590585780925709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0.21707134367046618</v>
      </c>
      <c r="O65" s="81"/>
    </row>
    <row r="66" spans="3:15" x14ac:dyDescent="0.5">
      <c r="C66" s="5"/>
      <c r="E66" s="2" t="s">
        <v>83</v>
      </c>
      <c r="F66" s="8">
        <v>1750</v>
      </c>
      <c r="G66" s="2" t="s">
        <v>65</v>
      </c>
      <c r="L66" s="74"/>
      <c r="M66" s="76" t="s">
        <v>271</v>
      </c>
      <c r="N66" s="77">
        <f t="shared" si="5"/>
        <v>0.29783223118101676</v>
      </c>
      <c r="O66" s="81"/>
    </row>
    <row r="67" spans="3:15" x14ac:dyDescent="0.5">
      <c r="C67" s="5"/>
      <c r="E67" s="2" t="s">
        <v>15</v>
      </c>
      <c r="F67" s="8">
        <v>4672</v>
      </c>
      <c r="G67" s="2" t="s">
        <v>65</v>
      </c>
      <c r="L67" s="74"/>
      <c r="M67" s="76" t="s">
        <v>272</v>
      </c>
      <c r="N67" s="77">
        <f t="shared" si="5"/>
        <v>0.25055296711918118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5.4271652130760649E-2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49.294471287055011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57.710288423613001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22182.512079174754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259.69629790625817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-0.45786257828350063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318</v>
      </c>
      <c r="F132" s="19">
        <v>990</v>
      </c>
      <c r="G132" s="7">
        <v>4.3828000000000138</v>
      </c>
      <c r="H132" s="7">
        <v>51.930000000000007</v>
      </c>
      <c r="I132" s="7">
        <v>2.5749999999999997</v>
      </c>
      <c r="J132" s="7">
        <v>64.456666666666422</v>
      </c>
    </row>
    <row r="133" spans="2:14" x14ac:dyDescent="0.5">
      <c r="C133" s="5" t="s">
        <v>166</v>
      </c>
      <c r="D133" s="2" t="s">
        <v>167</v>
      </c>
      <c r="E133" s="2" t="s">
        <v>319</v>
      </c>
      <c r="F133" s="19">
        <v>1090</v>
      </c>
      <c r="G133" s="7">
        <v>14.681601388888852</v>
      </c>
      <c r="H133" s="7">
        <v>94.774999999999991</v>
      </c>
      <c r="I133" s="7">
        <v>2.0069444444444442</v>
      </c>
      <c r="J133" s="7">
        <v>-5.2925000000001319</v>
      </c>
    </row>
    <row r="134" spans="2:14" x14ac:dyDescent="0.5">
      <c r="C134" s="5" t="s">
        <v>168</v>
      </c>
      <c r="D134" s="2" t="s">
        <v>169</v>
      </c>
      <c r="E134" s="2" t="s">
        <v>320</v>
      </c>
      <c r="F134" s="19">
        <v>1075</v>
      </c>
      <c r="G134" s="7">
        <v>23.644162918758454</v>
      </c>
      <c r="H134" s="7">
        <v>120.32000000000001</v>
      </c>
      <c r="I134" s="7">
        <v>1.5361266353026108</v>
      </c>
      <c r="J134" s="7">
        <v>-59.061109453443805</v>
      </c>
    </row>
    <row r="135" spans="2:14" x14ac:dyDescent="0.5">
      <c r="C135" s="5" t="s">
        <v>170</v>
      </c>
      <c r="D135" s="2" t="s">
        <v>171</v>
      </c>
      <c r="E135" s="2" t="s">
        <v>318</v>
      </c>
      <c r="F135" s="19">
        <v>990</v>
      </c>
      <c r="G135" s="7">
        <v>4.3828000000000138</v>
      </c>
      <c r="H135" s="7">
        <v>51.930000000000007</v>
      </c>
      <c r="I135" s="7">
        <v>2.5749999999999997</v>
      </c>
      <c r="J135" s="7">
        <v>64.456666666666422</v>
      </c>
    </row>
    <row r="136" spans="2:14" x14ac:dyDescent="0.5">
      <c r="C136" s="5" t="s">
        <v>172</v>
      </c>
      <c r="D136" s="2" t="s">
        <v>173</v>
      </c>
      <c r="E136" s="2" t="s">
        <v>319</v>
      </c>
      <c r="F136" s="19">
        <v>1090</v>
      </c>
      <c r="G136" s="7">
        <v>14.681601388888852</v>
      </c>
      <c r="H136" s="7">
        <v>94.774999999999991</v>
      </c>
      <c r="I136" s="7">
        <v>2.0069444444444442</v>
      </c>
      <c r="J136" s="7">
        <v>-5.2925000000001319</v>
      </c>
    </row>
    <row r="137" spans="2:14" x14ac:dyDescent="0.5">
      <c r="C137" s="5" t="s">
        <v>174</v>
      </c>
      <c r="D137" s="2" t="s">
        <v>175</v>
      </c>
      <c r="E137" s="2" t="s">
        <v>320</v>
      </c>
      <c r="F137" s="19">
        <v>1075</v>
      </c>
      <c r="G137" s="7">
        <v>23.644162918758454</v>
      </c>
      <c r="H137" s="7">
        <v>120.32000000000001</v>
      </c>
      <c r="I137" s="7">
        <v>1.5361266353026108</v>
      </c>
      <c r="J137" s="7">
        <v>-59.061109453443805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322</v>
      </c>
      <c r="F142" s="19">
        <v>6310</v>
      </c>
      <c r="G142" s="7">
        <v>85.417128615294644</v>
      </c>
      <c r="H142" s="7">
        <v>120.32000000000001</v>
      </c>
      <c r="I142" s="7">
        <v>2.5749999999999997</v>
      </c>
      <c r="J142" s="7">
        <v>0.20611442644496947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318.25746750705207</v>
      </c>
      <c r="G146" s="7">
        <v>0</v>
      </c>
      <c r="H146" s="7">
        <v>78.569031886509862</v>
      </c>
      <c r="I146" s="2" t="s">
        <v>37</v>
      </c>
    </row>
    <row r="147" spans="3:9" x14ac:dyDescent="0.5">
      <c r="C147" s="5"/>
      <c r="E147" s="2" t="s">
        <v>193</v>
      </c>
      <c r="F147" s="7">
        <v>206.03333378522774</v>
      </c>
      <c r="G147" s="7">
        <v>0</v>
      </c>
      <c r="H147" s="7">
        <v>122.44302212031197</v>
      </c>
      <c r="I147" s="2" t="s">
        <v>37</v>
      </c>
    </row>
    <row r="148" spans="3:9" x14ac:dyDescent="0.5">
      <c r="C148" s="5"/>
      <c r="E148" s="2" t="s">
        <v>194</v>
      </c>
      <c r="F148" s="7">
        <v>541.80843587423942</v>
      </c>
      <c r="G148" s="7">
        <v>-541.80843587415802</v>
      </c>
      <c r="H148" s="7">
        <v>15.008985435517793</v>
      </c>
      <c r="I148" s="2" t="s">
        <v>37</v>
      </c>
    </row>
    <row r="149" spans="3:9" x14ac:dyDescent="0.5">
      <c r="C149" s="5"/>
      <c r="E149" s="2" t="s">
        <v>195</v>
      </c>
      <c r="F149" s="7">
        <v>3240.1727731499022</v>
      </c>
      <c r="G149" s="7">
        <v>-4711.9557973174242</v>
      </c>
      <c r="H149" s="7">
        <v>0.54964780155711168</v>
      </c>
      <c r="I149" s="2" t="s">
        <v>37</v>
      </c>
    </row>
    <row r="150" spans="3:9" x14ac:dyDescent="0.5">
      <c r="C150" s="5"/>
      <c r="E150" s="2" t="s">
        <v>196</v>
      </c>
      <c r="F150" s="7">
        <v>3885.2720047220882</v>
      </c>
      <c r="G150" s="7">
        <v>-5104.7122828157835</v>
      </c>
      <c r="H150" s="7">
        <v>216.57068724389796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35.511470524149473</v>
      </c>
      <c r="G152" s="2" t="s">
        <v>55</v>
      </c>
    </row>
    <row r="153" spans="3:9" x14ac:dyDescent="0.5">
      <c r="C153" s="5"/>
      <c r="E153" s="2" t="s">
        <v>199</v>
      </c>
      <c r="F153" s="7">
        <v>-14.015131664365867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279.04042405765091</v>
      </c>
      <c r="G157" s="23">
        <v>0</v>
      </c>
    </row>
    <row r="158" spans="3:9" x14ac:dyDescent="0.5">
      <c r="C158" s="5"/>
      <c r="E158" s="22" t="s">
        <v>305</v>
      </c>
      <c r="F158" s="23">
        <v>388.51445763299887</v>
      </c>
      <c r="G158" s="23">
        <v>0</v>
      </c>
    </row>
    <row r="159" spans="3:9" x14ac:dyDescent="0.5">
      <c r="C159" s="5"/>
      <c r="E159" s="22" t="s">
        <v>306</v>
      </c>
      <c r="F159" s="23">
        <v>1627.2981882353033</v>
      </c>
      <c r="G159" s="23">
        <v>-1638.9117619336166</v>
      </c>
    </row>
    <row r="160" spans="3:9" x14ac:dyDescent="0.5">
      <c r="C160" s="5"/>
      <c r="E160" s="22" t="s">
        <v>307</v>
      </c>
      <c r="F160" s="23">
        <v>1822.9711770292633</v>
      </c>
      <c r="G160" s="23">
        <v>-2058.7256467018487</v>
      </c>
    </row>
    <row r="161" spans="3:7" x14ac:dyDescent="0.5">
      <c r="C161" s="5"/>
      <c r="E161" s="22" t="s">
        <v>308</v>
      </c>
      <c r="F161" s="23">
        <v>2391.6122991487841</v>
      </c>
      <c r="G161" s="23">
        <v>-2024.5776881971992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716.21836702212306</v>
      </c>
      <c r="G164" s="2" t="s">
        <v>37</v>
      </c>
    </row>
    <row r="165" spans="3:7" x14ac:dyDescent="0.5">
      <c r="C165" s="5"/>
      <c r="E165" s="2" t="s">
        <v>206</v>
      </c>
      <c r="F165" s="7">
        <v>966.89479547986616</v>
      </c>
      <c r="G165" s="2" t="s">
        <v>37</v>
      </c>
    </row>
    <row r="166" spans="3:7" x14ac:dyDescent="0.5">
      <c r="C166" s="5"/>
      <c r="E166" s="2" t="s">
        <v>207</v>
      </c>
      <c r="F166" s="7">
        <v>771.14500768638175</v>
      </c>
      <c r="G166" s="2" t="s">
        <v>37</v>
      </c>
    </row>
    <row r="167" spans="3:7" x14ac:dyDescent="0.5">
      <c r="C167" s="5"/>
      <c r="E167" s="2" t="s">
        <v>208</v>
      </c>
      <c r="F167" s="7">
        <v>-743.51369738805181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40.137362781926818</v>
      </c>
      <c r="G169" s="2" t="s">
        <v>55</v>
      </c>
    </row>
    <row r="170" spans="3:7" x14ac:dyDescent="0.5">
      <c r="C170" s="5"/>
      <c r="E170" s="24" t="s">
        <v>199</v>
      </c>
      <c r="F170" s="7">
        <v>-13.221437524126404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-743.51369738805181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0.90320560018334772</v>
      </c>
      <c r="G178" s="7">
        <v>0.57999999999999996</v>
      </c>
      <c r="H178" s="7">
        <v>0.76036440585357767</v>
      </c>
    </row>
    <row r="179" spans="3:9" x14ac:dyDescent="0.5">
      <c r="C179" s="5"/>
      <c r="E179" s="2" t="s">
        <v>216</v>
      </c>
      <c r="F179" s="7">
        <v>183.81246675252137</v>
      </c>
      <c r="G179" s="7">
        <v>0</v>
      </c>
      <c r="H179" s="7">
        <v>27.641077452960747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-109.56097889284206</v>
      </c>
      <c r="H180" s="7">
        <v>-5.9248249477514916</v>
      </c>
      <c r="I180" s="2" t="s">
        <v>30</v>
      </c>
    </row>
    <row r="181" spans="3:9" x14ac:dyDescent="0.5">
      <c r="C181" s="5"/>
      <c r="E181" s="2" t="s">
        <v>218</v>
      </c>
      <c r="F181" s="7">
        <v>48.448666313383981</v>
      </c>
      <c r="G181" s="2" t="s">
        <v>55</v>
      </c>
    </row>
    <row r="182" spans="3:9" x14ac:dyDescent="0.5">
      <c r="C182" s="5"/>
      <c r="E182" s="2" t="s">
        <v>219</v>
      </c>
      <c r="F182" s="7">
        <v>-10.384901505642198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0.96000000000003249</v>
      </c>
    </row>
    <row r="186" spans="3:9" x14ac:dyDescent="0.5">
      <c r="C186" s="5"/>
      <c r="E186" s="2" t="s">
        <v>216</v>
      </c>
      <c r="F186" s="7">
        <v>191.47131953387643</v>
      </c>
      <c r="G186" s="7">
        <v>0</v>
      </c>
      <c r="H186" s="7">
        <v>28.792789013500833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-105.17853973712838</v>
      </c>
      <c r="H187" s="7">
        <v>-5.6878319498414234</v>
      </c>
      <c r="I187" s="2" t="s">
        <v>30</v>
      </c>
    </row>
    <row r="188" spans="3:9" x14ac:dyDescent="0.5">
      <c r="C188" s="5"/>
      <c r="E188" s="2" t="s">
        <v>218</v>
      </c>
      <c r="F188" s="7">
        <v>50.467360743108408</v>
      </c>
      <c r="G188" s="2" t="s">
        <v>55</v>
      </c>
    </row>
    <row r="189" spans="3:9" x14ac:dyDescent="0.5">
      <c r="C189" s="5"/>
      <c r="E189" s="2" t="s">
        <v>219</v>
      </c>
      <c r="F189" s="7">
        <v>-9.9695054454164946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43.147168742877248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256.5</v>
      </c>
      <c r="G192" s="2" t="s">
        <v>225</v>
      </c>
    </row>
    <row r="193" spans="3:9" x14ac:dyDescent="0.5">
      <c r="C193" s="5"/>
      <c r="E193" s="2" t="s">
        <v>226</v>
      </c>
      <c r="F193" s="7">
        <v>148.63207814280688</v>
      </c>
      <c r="G193" s="2" t="s">
        <v>225</v>
      </c>
    </row>
    <row r="194" spans="3:9" x14ac:dyDescent="0.5">
      <c r="C194" s="5"/>
      <c r="E194" s="2" t="s">
        <v>227</v>
      </c>
      <c r="F194" s="7">
        <v>0.50513485342272835</v>
      </c>
      <c r="G194" s="2" t="s">
        <v>69</v>
      </c>
    </row>
    <row r="195" spans="3:9" x14ac:dyDescent="0.5">
      <c r="C195" s="5"/>
      <c r="E195" s="2" t="s">
        <v>228</v>
      </c>
      <c r="F195" s="7">
        <v>0.93859820881937217</v>
      </c>
    </row>
    <row r="196" spans="3:9" x14ac:dyDescent="0.5">
      <c r="C196" s="5"/>
      <c r="E196" s="2" t="s">
        <v>229</v>
      </c>
      <c r="F196" s="7">
        <v>0.66766122345282186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1.2011065284707687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45.418072360923425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2.6752923976608187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49.294471287055011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1.2011065284707687</v>
      </c>
      <c r="G243" s="38">
        <v>2.4365948089318197E-2</v>
      </c>
      <c r="H243" s="7"/>
    </row>
    <row r="244" spans="2:10" x14ac:dyDescent="0.5">
      <c r="C244" s="5"/>
      <c r="E244" s="36" t="s">
        <v>270</v>
      </c>
      <c r="F244" s="37">
        <v>45.418072360923425</v>
      </c>
      <c r="G244" s="38">
        <v>0.92136239977992118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0.15590585780925709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0.21707134367046618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0.29783223118101676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0.25055296711918118</v>
      </c>
      <c r="H248" s="7"/>
    </row>
    <row r="249" spans="2:10" x14ac:dyDescent="0.5">
      <c r="C249" s="5"/>
      <c r="E249" s="36" t="s">
        <v>126</v>
      </c>
      <c r="F249" s="37">
        <v>2.6752923976608187</v>
      </c>
      <c r="G249" s="38">
        <v>5.4271652130760649E-2</v>
      </c>
      <c r="H249" s="7"/>
    </row>
    <row r="250" spans="2:10" x14ac:dyDescent="0.5">
      <c r="C250" s="5"/>
      <c r="E250" s="42" t="s">
        <v>15</v>
      </c>
      <c r="F250" s="43">
        <v>49.294471287055011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49.294471287055011</v>
      </c>
      <c r="G263" s="47" t="s">
        <v>55</v>
      </c>
      <c r="H263" s="3" t="s">
        <v>287</v>
      </c>
      <c r="I263" s="48">
        <v>57.710288423613001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22182.512079174754</v>
      </c>
      <c r="G266" s="47" t="s">
        <v>290</v>
      </c>
    </row>
    <row r="267" spans="3:10" x14ac:dyDescent="0.5">
      <c r="C267" s="5"/>
      <c r="D267" s="112"/>
      <c r="E267" s="112"/>
      <c r="F267" s="50">
        <v>259.69629790625817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1AA3-42BD-449D-BCB2-A842F74D2D74}">
  <dimension ref="B1:AQ161"/>
  <sheetViews>
    <sheetView tabSelected="1" zoomScale="38" zoomScaleNormal="38" workbookViewId="0">
      <selection activeCell="AQ61" sqref="AQ60:AQ61"/>
    </sheetView>
  </sheetViews>
  <sheetFormatPr baseColWidth="10" defaultRowHeight="14.35" x14ac:dyDescent="0.5"/>
  <cols>
    <col min="1" max="1" width="6" customWidth="1"/>
    <col min="2" max="2" width="8.17578125" customWidth="1"/>
    <col min="3" max="3" width="34.76171875" customWidth="1"/>
    <col min="4" max="4" width="15.64453125" customWidth="1"/>
    <col min="5" max="40" width="12.64453125" customWidth="1"/>
  </cols>
  <sheetData>
    <row r="1" spans="2:40" ht="15" customHeight="1" x14ac:dyDescent="0.6">
      <c r="B1" s="109" t="s">
        <v>409</v>
      </c>
    </row>
    <row r="2" spans="2:40" ht="15" customHeight="1" x14ac:dyDescent="0.5">
      <c r="C2" t="s">
        <v>405</v>
      </c>
    </row>
    <row r="3" spans="2:40" ht="15" customHeight="1" x14ac:dyDescent="0.5">
      <c r="C3" t="s">
        <v>406</v>
      </c>
    </row>
    <row r="4" spans="2:40" ht="15" customHeight="1" x14ac:dyDescent="0.5">
      <c r="C4" t="s">
        <v>407</v>
      </c>
    </row>
    <row r="5" spans="2:40" ht="15" customHeight="1" x14ac:dyDescent="0.5">
      <c r="C5" t="s">
        <v>408</v>
      </c>
    </row>
    <row r="6" spans="2:40" ht="15" customHeight="1" x14ac:dyDescent="0.55000000000000004">
      <c r="B6" s="110" t="s">
        <v>410</v>
      </c>
    </row>
    <row r="7" spans="2:40" ht="15" customHeight="1" x14ac:dyDescent="0.5">
      <c r="E7" s="73" t="s">
        <v>362</v>
      </c>
      <c r="F7" s="73" t="s">
        <v>363</v>
      </c>
      <c r="G7" s="73" t="s">
        <v>364</v>
      </c>
      <c r="H7" s="73" t="s">
        <v>365</v>
      </c>
      <c r="I7" s="73" t="s">
        <v>366</v>
      </c>
      <c r="J7" s="73" t="s">
        <v>367</v>
      </c>
      <c r="K7" s="73" t="s">
        <v>368</v>
      </c>
      <c r="L7" s="73" t="s">
        <v>369</v>
      </c>
      <c r="M7" s="73" t="s">
        <v>370</v>
      </c>
      <c r="N7" s="73" t="s">
        <v>371</v>
      </c>
      <c r="O7" s="73" t="s">
        <v>372</v>
      </c>
      <c r="P7" s="73" t="s">
        <v>373</v>
      </c>
      <c r="Q7" s="73" t="s">
        <v>374</v>
      </c>
      <c r="R7" s="73" t="s">
        <v>375</v>
      </c>
      <c r="S7" s="73" t="s">
        <v>376</v>
      </c>
      <c r="T7" s="73" t="s">
        <v>377</v>
      </c>
      <c r="U7" s="73" t="s">
        <v>378</v>
      </c>
      <c r="V7" s="73" t="s">
        <v>379</v>
      </c>
      <c r="W7" s="73" t="s">
        <v>380</v>
      </c>
      <c r="X7" s="73" t="s">
        <v>381</v>
      </c>
      <c r="Y7" s="73" t="s">
        <v>382</v>
      </c>
      <c r="Z7" s="73" t="s">
        <v>383</v>
      </c>
      <c r="AA7" s="73" t="s">
        <v>384</v>
      </c>
      <c r="AB7" s="73" t="s">
        <v>385</v>
      </c>
      <c r="AC7" s="73" t="s">
        <v>386</v>
      </c>
      <c r="AD7" s="73" t="s">
        <v>387</v>
      </c>
      <c r="AE7" s="73" t="s">
        <v>388</v>
      </c>
      <c r="AF7" s="73" t="s">
        <v>389</v>
      </c>
      <c r="AG7" s="73" t="s">
        <v>390</v>
      </c>
      <c r="AH7" s="73" t="s">
        <v>391</v>
      </c>
      <c r="AI7" s="73" t="s">
        <v>392</v>
      </c>
      <c r="AJ7" s="73" t="s">
        <v>393</v>
      </c>
      <c r="AK7" s="73" t="s">
        <v>394</v>
      </c>
      <c r="AL7" s="73" t="s">
        <v>395</v>
      </c>
      <c r="AM7" s="73" t="s">
        <v>396</v>
      </c>
      <c r="AN7" s="73" t="s">
        <v>397</v>
      </c>
    </row>
    <row r="8" spans="2:40" ht="15" customHeight="1" x14ac:dyDescent="0.5">
      <c r="B8" s="73" t="s">
        <v>3</v>
      </c>
      <c r="C8" s="69" t="s">
        <v>4</v>
      </c>
      <c r="D8" s="78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</row>
    <row r="9" spans="2:40" ht="15" customHeight="1" x14ac:dyDescent="0.5">
      <c r="B9" s="74"/>
      <c r="C9" s="55" t="s">
        <v>323</v>
      </c>
      <c r="D9" s="79"/>
      <c r="E9" s="56" t="str">
        <f>'V1'!$N2</f>
        <v>car</v>
      </c>
      <c r="F9" s="56" t="str">
        <f>'V2'!$N2</f>
        <v>car</v>
      </c>
      <c r="G9" s="56" t="str">
        <f>'V3'!$N2</f>
        <v>car</v>
      </c>
      <c r="H9" s="56" t="str">
        <f>'V4'!$N2</f>
        <v>car</v>
      </c>
      <c r="I9" s="56" t="str">
        <f>'V5'!$N2</f>
        <v>car</v>
      </c>
      <c r="J9" s="56" t="str">
        <f>'V6'!$N2</f>
        <v>car</v>
      </c>
      <c r="K9" s="56" t="str">
        <f>'V7'!$N2</f>
        <v>car</v>
      </c>
      <c r="L9" s="56" t="str">
        <f>'V8'!$N2</f>
        <v>car</v>
      </c>
      <c r="M9" s="56" t="str">
        <f>'V9'!$N2</f>
        <v>car</v>
      </c>
      <c r="N9" s="56" t="str">
        <f>'V10'!$N2</f>
        <v>car</v>
      </c>
      <c r="O9" s="56" t="str">
        <f>'V11'!$N2</f>
        <v>car</v>
      </c>
      <c r="P9" s="56" t="str">
        <f>'V12'!$N2</f>
        <v>car</v>
      </c>
      <c r="Q9" s="56" t="str">
        <f>'V13'!$N2</f>
        <v>car</v>
      </c>
      <c r="R9" s="56" t="str">
        <f>'V14'!$N2</f>
        <v>car</v>
      </c>
      <c r="S9" s="56" t="str">
        <f>'V15'!$N2</f>
        <v>car</v>
      </c>
      <c r="T9" s="56" t="str">
        <f>'V16'!$N2</f>
        <v>car</v>
      </c>
      <c r="U9" s="56" t="str">
        <f>'V17'!$N2</f>
        <v>car</v>
      </c>
      <c r="V9" s="56" t="str">
        <f>'V18'!$N2</f>
        <v>car</v>
      </c>
      <c r="W9" s="56" t="str">
        <f>'V19'!$N2</f>
        <v>truck</v>
      </c>
      <c r="X9" s="56" t="str">
        <f>'V20'!$N2</f>
        <v>truck</v>
      </c>
      <c r="Y9" s="56" t="str">
        <f>'V21'!$N2</f>
        <v>truck</v>
      </c>
      <c r="Z9" s="56" t="str">
        <f>'V22'!$N2</f>
        <v>truck</v>
      </c>
      <c r="AA9" s="56" t="str">
        <f>'V23'!$N2</f>
        <v>truck</v>
      </c>
      <c r="AB9" s="56" t="str">
        <f>'V24'!$N2</f>
        <v>truck</v>
      </c>
      <c r="AC9" s="56" t="str">
        <f>'V25'!$N2</f>
        <v>truck</v>
      </c>
      <c r="AD9" s="56" t="str">
        <f>'V26'!$N2</f>
        <v>truck</v>
      </c>
      <c r="AE9" s="56" t="str">
        <f>'V27'!$N2</f>
        <v>truck</v>
      </c>
      <c r="AF9" s="56" t="str">
        <f>'V28'!$N2</f>
        <v>truck</v>
      </c>
      <c r="AG9" s="56" t="str">
        <f>'V29'!$N2</f>
        <v>truck</v>
      </c>
      <c r="AH9" s="56" t="str">
        <f>'V30'!$N2</f>
        <v>truck</v>
      </c>
      <c r="AI9" s="56" t="str">
        <f>'V31'!$N2</f>
        <v>truck</v>
      </c>
      <c r="AJ9" s="56" t="str">
        <f>'V32'!$N2</f>
        <v>truck</v>
      </c>
      <c r="AK9" s="56" t="str">
        <f>'V33'!$N2</f>
        <v>truck</v>
      </c>
      <c r="AL9" s="56" t="str">
        <f>'V34'!$N2</f>
        <v>truck</v>
      </c>
      <c r="AM9" s="56" t="str">
        <f>'V35'!$N2</f>
        <v>truck</v>
      </c>
      <c r="AN9" s="56" t="str">
        <f>'V36'!$N2</f>
        <v>truck</v>
      </c>
    </row>
    <row r="10" spans="2:40" ht="15" customHeight="1" x14ac:dyDescent="0.5">
      <c r="B10" s="74"/>
      <c r="C10" s="55" t="s">
        <v>324</v>
      </c>
      <c r="D10" s="79"/>
      <c r="E10" s="56" t="str">
        <f>'V1'!$N3</f>
        <v>small</v>
      </c>
      <c r="F10" s="56" t="str">
        <f>'V2'!$N3</f>
        <v>small</v>
      </c>
      <c r="G10" s="56" t="str">
        <f>'V3'!$N3</f>
        <v>small</v>
      </c>
      <c r="H10" s="56" t="str">
        <f>'V4'!$N3</f>
        <v>small</v>
      </c>
      <c r="I10" s="56" t="str">
        <f>'V5'!$N3</f>
        <v>small</v>
      </c>
      <c r="J10" s="56" t="str">
        <f>'V6'!$N3</f>
        <v>small</v>
      </c>
      <c r="K10" s="56" t="str">
        <f>'V7'!$N3</f>
        <v>small</v>
      </c>
      <c r="L10" s="56" t="str">
        <f>'V8'!$N3</f>
        <v>small</v>
      </c>
      <c r="M10" s="56" t="str">
        <f>'V9'!$N3</f>
        <v>small</v>
      </c>
      <c r="N10" s="56" t="str">
        <f>'V10'!$N3</f>
        <v>small</v>
      </c>
      <c r="O10" s="56" t="str">
        <f>'V11'!$N3</f>
        <v>small</v>
      </c>
      <c r="P10" s="56" t="str">
        <f>'V12'!$N3</f>
        <v>small</v>
      </c>
      <c r="Q10" s="56" t="str">
        <f>'V13'!$N3</f>
        <v>small</v>
      </c>
      <c r="R10" s="56" t="str">
        <f>'V14'!$N3</f>
        <v>small</v>
      </c>
      <c r="S10" s="56" t="str">
        <f>'V15'!$N3</f>
        <v>small</v>
      </c>
      <c r="T10" s="56" t="str">
        <f>'V16'!$N3</f>
        <v>small</v>
      </c>
      <c r="U10" s="56" t="str">
        <f>'V17'!$N3</f>
        <v>small</v>
      </c>
      <c r="V10" s="56" t="str">
        <f>'V18'!$N3</f>
        <v>small</v>
      </c>
      <c r="W10" s="56" t="str">
        <f>'V19'!$N3</f>
        <v>small</v>
      </c>
      <c r="X10" s="56" t="str">
        <f>'V20'!$N3</f>
        <v>small</v>
      </c>
      <c r="Y10" s="56" t="str">
        <f>'V21'!$N3</f>
        <v>small</v>
      </c>
      <c r="Z10" s="56" t="str">
        <f>'V22'!$N3</f>
        <v>small</v>
      </c>
      <c r="AA10" s="56" t="str">
        <f>'V23'!$N3</f>
        <v>small</v>
      </c>
      <c r="AB10" s="56" t="str">
        <f>'V24'!$N3</f>
        <v>small</v>
      </c>
      <c r="AC10" s="56" t="str">
        <f>'V25'!$N3</f>
        <v>small</v>
      </c>
      <c r="AD10" s="56" t="str">
        <f>'V26'!$N3</f>
        <v>small</v>
      </c>
      <c r="AE10" s="56" t="str">
        <f>'V27'!$N3</f>
        <v>small</v>
      </c>
      <c r="AF10" s="56" t="str">
        <f>'V28'!$N3</f>
        <v>small</v>
      </c>
      <c r="AG10" s="56" t="str">
        <f>'V29'!$N3</f>
        <v>small</v>
      </c>
      <c r="AH10" s="56" t="str">
        <f>'V30'!$N3</f>
        <v>small</v>
      </c>
      <c r="AI10" s="56" t="str">
        <f>'V31'!$N3</f>
        <v>small</v>
      </c>
      <c r="AJ10" s="56" t="str">
        <f>'V32'!$N3</f>
        <v>small</v>
      </c>
      <c r="AK10" s="56" t="str">
        <f>'V33'!$N3</f>
        <v>small</v>
      </c>
      <c r="AL10" s="56" t="str">
        <f>'V34'!$N3</f>
        <v>small</v>
      </c>
      <c r="AM10" s="56" t="str">
        <f>'V35'!$N3</f>
        <v>small</v>
      </c>
      <c r="AN10" s="56" t="str">
        <f>'V36'!$N3</f>
        <v>small</v>
      </c>
    </row>
    <row r="11" spans="2:40" ht="15" customHeight="1" x14ac:dyDescent="0.5">
      <c r="B11" s="74"/>
      <c r="C11" s="68" t="s">
        <v>350</v>
      </c>
      <c r="D11" s="80"/>
      <c r="E11" s="56" t="str">
        <f>'V1'!$N4</f>
        <v>electric motor</v>
      </c>
      <c r="F11" s="56" t="str">
        <f>'V2'!$N4</f>
        <v>electric motor</v>
      </c>
      <c r="G11" s="56" t="str">
        <f>'V3'!$N4</f>
        <v>electric motor</v>
      </c>
      <c r="H11" s="56" t="str">
        <f>'V4'!$N4</f>
        <v>electric motor</v>
      </c>
      <c r="I11" s="56" t="str">
        <f>'V5'!$N4</f>
        <v>electric motor</v>
      </c>
      <c r="J11" s="56" t="str">
        <f>'V6'!$N4</f>
        <v>electric motor</v>
      </c>
      <c r="K11" s="56" t="str">
        <f>'V7'!$N4</f>
        <v>electric motor</v>
      </c>
      <c r="L11" s="56" t="str">
        <f>'V8'!$N4</f>
        <v>electric motor</v>
      </c>
      <c r="M11" s="56" t="str">
        <f>'V9'!$N4</f>
        <v>electric motor</v>
      </c>
      <c r="N11" s="56" t="str">
        <f>'V10'!$N4</f>
        <v>electric motor</v>
      </c>
      <c r="O11" s="56" t="str">
        <f>'V11'!$N4</f>
        <v>electric motor</v>
      </c>
      <c r="P11" s="56" t="str">
        <f>'V12'!$N4</f>
        <v>electric motor</v>
      </c>
      <c r="Q11" s="56" t="str">
        <f>'V13'!$N4</f>
        <v>electric motor</v>
      </c>
      <c r="R11" s="56" t="str">
        <f>'V14'!$N4</f>
        <v>electric motor</v>
      </c>
      <c r="S11" s="56" t="str">
        <f>'V15'!$N4</f>
        <v>electric motor</v>
      </c>
      <c r="T11" s="56" t="str">
        <f>'V16'!$N4</f>
        <v>electric motor</v>
      </c>
      <c r="U11" s="56" t="str">
        <f>'V17'!$N4</f>
        <v>electric motor</v>
      </c>
      <c r="V11" s="56" t="str">
        <f>'V18'!$N4</f>
        <v>electric motor</v>
      </c>
      <c r="W11" s="56" t="str">
        <f>'V19'!$N4</f>
        <v>electric motor</v>
      </c>
      <c r="X11" s="56" t="str">
        <f>'V20'!$N4</f>
        <v>electric motor</v>
      </c>
      <c r="Y11" s="56" t="str">
        <f>'V21'!$N4</f>
        <v>electric motor</v>
      </c>
      <c r="Z11" s="56" t="str">
        <f>'V22'!$N4</f>
        <v>electric motor</v>
      </c>
      <c r="AA11" s="56" t="str">
        <f>'V23'!$N4</f>
        <v>electric motor</v>
      </c>
      <c r="AB11" s="56" t="str">
        <f>'V24'!$N4</f>
        <v>electric motor</v>
      </c>
      <c r="AC11" s="56" t="str">
        <f>'V25'!$N4</f>
        <v>electric motor</v>
      </c>
      <c r="AD11" s="56" t="str">
        <f>'V26'!$N4</f>
        <v>electric motor</v>
      </c>
      <c r="AE11" s="56" t="str">
        <f>'V27'!$N4</f>
        <v>electric motor</v>
      </c>
      <c r="AF11" s="56" t="str">
        <f>'V28'!$N4</f>
        <v>electric motor</v>
      </c>
      <c r="AG11" s="56" t="str">
        <f>'V29'!$N4</f>
        <v>electric motor</v>
      </c>
      <c r="AH11" s="56" t="str">
        <f>'V30'!$N4</f>
        <v>electric motor</v>
      </c>
      <c r="AI11" s="56" t="str">
        <f>'V31'!$N4</f>
        <v>electric motor</v>
      </c>
      <c r="AJ11" s="56" t="str">
        <f>'V32'!$N4</f>
        <v>electric motor</v>
      </c>
      <c r="AK11" s="56" t="str">
        <f>'V33'!$N4</f>
        <v>electric motor</v>
      </c>
      <c r="AL11" s="56" t="str">
        <f>'V34'!$N4</f>
        <v>electric motor</v>
      </c>
      <c r="AM11" s="56" t="str">
        <f>'V35'!$N4</f>
        <v>electric motor</v>
      </c>
      <c r="AN11" s="56" t="str">
        <f>'V36'!$N4</f>
        <v>electric motor</v>
      </c>
    </row>
    <row r="12" spans="2:40" ht="15" customHeight="1" x14ac:dyDescent="0.5">
      <c r="B12" s="74"/>
      <c r="C12" s="95" t="s">
        <v>29</v>
      </c>
      <c r="D12" s="79" t="s">
        <v>30</v>
      </c>
      <c r="E12" s="62">
        <f>'V1'!$N5</f>
        <v>80</v>
      </c>
      <c r="F12" s="62">
        <f>'V2'!$N5</f>
        <v>80</v>
      </c>
      <c r="G12" s="62">
        <f>'V3'!$N5</f>
        <v>80</v>
      </c>
      <c r="H12" s="62">
        <f>'V4'!$N5</f>
        <v>80</v>
      </c>
      <c r="I12" s="62">
        <f>'V5'!$N5</f>
        <v>80</v>
      </c>
      <c r="J12" s="62">
        <f>'V6'!$N5</f>
        <v>80</v>
      </c>
      <c r="K12" s="62">
        <f>'V7'!$N5</f>
        <v>80</v>
      </c>
      <c r="L12" s="62">
        <f>'V8'!$N5</f>
        <v>80</v>
      </c>
      <c r="M12" s="62">
        <f>'V9'!$N5</f>
        <v>80</v>
      </c>
      <c r="N12" s="62">
        <f>'V10'!$N5</f>
        <v>80</v>
      </c>
      <c r="O12" s="62">
        <f>'V11'!$N5</f>
        <v>80</v>
      </c>
      <c r="P12" s="62">
        <f>'V12'!$N5</f>
        <v>80</v>
      </c>
      <c r="Q12" s="62">
        <f>'V13'!$N5</f>
        <v>80</v>
      </c>
      <c r="R12" s="62">
        <f>'V14'!$N5</f>
        <v>120</v>
      </c>
      <c r="S12" s="62">
        <f>'V15'!$N5</f>
        <v>80</v>
      </c>
      <c r="T12" s="62">
        <f>'V16'!$N5</f>
        <v>120</v>
      </c>
      <c r="U12" s="62">
        <f>'V17'!$N5</f>
        <v>80</v>
      </c>
      <c r="V12" s="62">
        <f>'V18'!$N5</f>
        <v>120</v>
      </c>
      <c r="W12" s="62">
        <f>'V19'!$N5</f>
        <v>160</v>
      </c>
      <c r="X12" s="62">
        <f>'V20'!$N5</f>
        <v>160</v>
      </c>
      <c r="Y12" s="62">
        <f>'V21'!$N5</f>
        <v>160</v>
      </c>
      <c r="Z12" s="62">
        <f>'V22'!$N5</f>
        <v>160</v>
      </c>
      <c r="AA12" s="62">
        <f>'V23'!$N5</f>
        <v>160</v>
      </c>
      <c r="AB12" s="62">
        <f>'V24'!$N5</f>
        <v>160</v>
      </c>
      <c r="AC12" s="62">
        <f>'V25'!$N5</f>
        <v>160</v>
      </c>
      <c r="AD12" s="62">
        <f>'V26'!$N5</f>
        <v>160</v>
      </c>
      <c r="AE12" s="62">
        <f>'V27'!$N5</f>
        <v>160</v>
      </c>
      <c r="AF12" s="62">
        <f>'V28'!$N5</f>
        <v>160</v>
      </c>
      <c r="AG12" s="62">
        <f>'V29'!$N5</f>
        <v>160</v>
      </c>
      <c r="AH12" s="62">
        <f>'V30'!$N5</f>
        <v>160</v>
      </c>
      <c r="AI12" s="62">
        <f>'V31'!$N5</f>
        <v>160</v>
      </c>
      <c r="AJ12" s="62">
        <f>'V32'!$N5</f>
        <v>300</v>
      </c>
      <c r="AK12" s="62">
        <f>'V33'!$N5</f>
        <v>160</v>
      </c>
      <c r="AL12" s="62">
        <f>'V34'!$N5</f>
        <v>300</v>
      </c>
      <c r="AM12" s="62">
        <f>'V35'!$N5</f>
        <v>160</v>
      </c>
      <c r="AN12" s="62">
        <f>'V36'!$N5</f>
        <v>300</v>
      </c>
    </row>
    <row r="13" spans="2:40" ht="15" customHeight="1" x14ac:dyDescent="0.5">
      <c r="B13" s="74"/>
      <c r="C13" s="95" t="s">
        <v>31</v>
      </c>
      <c r="D13" s="79" t="s">
        <v>30</v>
      </c>
      <c r="E13" s="62">
        <f>'V1'!$N6</f>
        <v>108</v>
      </c>
      <c r="F13" s="62">
        <f>'V2'!$N6</f>
        <v>108</v>
      </c>
      <c r="G13" s="62">
        <f>'V3'!$N6</f>
        <v>108</v>
      </c>
      <c r="H13" s="62">
        <f>'V4'!$N6</f>
        <v>108</v>
      </c>
      <c r="I13" s="62">
        <f>'V5'!$N6</f>
        <v>108</v>
      </c>
      <c r="J13" s="62">
        <f>'V6'!$N6</f>
        <v>108</v>
      </c>
      <c r="K13" s="62">
        <f>'V7'!$N6</f>
        <v>108</v>
      </c>
      <c r="L13" s="62">
        <f>'V8'!$N6</f>
        <v>108</v>
      </c>
      <c r="M13" s="62">
        <f>'V9'!$N6</f>
        <v>108</v>
      </c>
      <c r="N13" s="62">
        <f>'V10'!$N6</f>
        <v>108</v>
      </c>
      <c r="O13" s="62">
        <f>'V11'!$N6</f>
        <v>108</v>
      </c>
      <c r="P13" s="62">
        <f>'V12'!$N6</f>
        <v>108</v>
      </c>
      <c r="Q13" s="62">
        <f>'V13'!$N6</f>
        <v>108</v>
      </c>
      <c r="R13" s="62">
        <f>'V14'!$N6</f>
        <v>162</v>
      </c>
      <c r="S13" s="62">
        <f>'V15'!$N6</f>
        <v>108</v>
      </c>
      <c r="T13" s="62">
        <f>'V16'!$N6</f>
        <v>162</v>
      </c>
      <c r="U13" s="62">
        <f>'V17'!$N6</f>
        <v>108</v>
      </c>
      <c r="V13" s="62">
        <f>'V18'!$N6</f>
        <v>162</v>
      </c>
      <c r="W13" s="62">
        <f>'V19'!$N6</f>
        <v>216</v>
      </c>
      <c r="X13" s="62">
        <f>'V20'!$N6</f>
        <v>216</v>
      </c>
      <c r="Y13" s="62">
        <f>'V21'!$N6</f>
        <v>216</v>
      </c>
      <c r="Z13" s="62">
        <f>'V22'!$N6</f>
        <v>216</v>
      </c>
      <c r="AA13" s="62">
        <f>'V23'!$N6</f>
        <v>216</v>
      </c>
      <c r="AB13" s="62">
        <f>'V24'!$N6</f>
        <v>216</v>
      </c>
      <c r="AC13" s="62">
        <f>'V25'!$N6</f>
        <v>216</v>
      </c>
      <c r="AD13" s="62">
        <f>'V26'!$N6</f>
        <v>216</v>
      </c>
      <c r="AE13" s="62">
        <f>'V27'!$N6</f>
        <v>216</v>
      </c>
      <c r="AF13" s="62">
        <f>'V28'!$N6</f>
        <v>216</v>
      </c>
      <c r="AG13" s="62">
        <f>'V29'!$N6</f>
        <v>216</v>
      </c>
      <c r="AH13" s="62">
        <f>'V30'!$N6</f>
        <v>216</v>
      </c>
      <c r="AI13" s="62">
        <f>'V31'!$N6</f>
        <v>216</v>
      </c>
      <c r="AJ13" s="62">
        <f>'V32'!$N6</f>
        <v>405</v>
      </c>
      <c r="AK13" s="62">
        <f>'V33'!$N6</f>
        <v>216</v>
      </c>
      <c r="AL13" s="62">
        <f>'V34'!$N6</f>
        <v>405</v>
      </c>
      <c r="AM13" s="62">
        <f>'V35'!$N6</f>
        <v>216</v>
      </c>
      <c r="AN13" s="62">
        <f>'V36'!$N6</f>
        <v>405</v>
      </c>
    </row>
    <row r="14" spans="2:40" ht="15" customHeight="1" x14ac:dyDescent="0.5">
      <c r="B14" s="74"/>
      <c r="C14" s="95" t="s">
        <v>32</v>
      </c>
      <c r="D14" s="79" t="s">
        <v>33</v>
      </c>
      <c r="E14" s="62">
        <f>'V1'!$N7</f>
        <v>4000</v>
      </c>
      <c r="F14" s="62">
        <f>'V2'!$N7</f>
        <v>4000</v>
      </c>
      <c r="G14" s="62">
        <f>'V3'!$N7</f>
        <v>4000</v>
      </c>
      <c r="H14" s="62">
        <f>'V4'!$N7</f>
        <v>4000</v>
      </c>
      <c r="I14" s="62">
        <f>'V5'!$N7</f>
        <v>4000</v>
      </c>
      <c r="J14" s="62">
        <f>'V6'!$N7</f>
        <v>4000</v>
      </c>
      <c r="K14" s="62">
        <f>'V7'!$N7</f>
        <v>4000</v>
      </c>
      <c r="L14" s="62">
        <f>'V8'!$N7</f>
        <v>4000</v>
      </c>
      <c r="M14" s="62">
        <f>'V9'!$N7</f>
        <v>4000</v>
      </c>
      <c r="N14" s="62">
        <f>'V10'!$N7</f>
        <v>4000</v>
      </c>
      <c r="O14" s="62">
        <f>'V11'!$N7</f>
        <v>4000</v>
      </c>
      <c r="P14" s="62">
        <f>'V12'!$N7</f>
        <v>4000</v>
      </c>
      <c r="Q14" s="62">
        <f>'V13'!$N7</f>
        <v>4000</v>
      </c>
      <c r="R14" s="62">
        <f>'V14'!$N7</f>
        <v>4000</v>
      </c>
      <c r="S14" s="62">
        <f>'V15'!$N7</f>
        <v>4000</v>
      </c>
      <c r="T14" s="62">
        <f>'V16'!$N7</f>
        <v>4000</v>
      </c>
      <c r="U14" s="62">
        <f>'V17'!$N7</f>
        <v>4000</v>
      </c>
      <c r="V14" s="62">
        <f>'V18'!$N7</f>
        <v>4000</v>
      </c>
      <c r="W14" s="62">
        <f>'V19'!$N7</f>
        <v>4000</v>
      </c>
      <c r="X14" s="62">
        <f>'V20'!$N7</f>
        <v>4000</v>
      </c>
      <c r="Y14" s="62">
        <f>'V21'!$N7</f>
        <v>4000</v>
      </c>
      <c r="Z14" s="62">
        <f>'V22'!$N7</f>
        <v>4000</v>
      </c>
      <c r="AA14" s="62">
        <f>'V23'!$N7</f>
        <v>4000</v>
      </c>
      <c r="AB14" s="62">
        <f>'V24'!$N7</f>
        <v>4000</v>
      </c>
      <c r="AC14" s="62">
        <f>'V25'!$N7</f>
        <v>4000</v>
      </c>
      <c r="AD14" s="62">
        <f>'V26'!$N7</f>
        <v>4000</v>
      </c>
      <c r="AE14" s="62">
        <f>'V27'!$N7</f>
        <v>4000</v>
      </c>
      <c r="AF14" s="62">
        <f>'V28'!$N7</f>
        <v>4000</v>
      </c>
      <c r="AG14" s="62">
        <f>'V29'!$N7</f>
        <v>4000</v>
      </c>
      <c r="AH14" s="62">
        <f>'V30'!$N7</f>
        <v>4000</v>
      </c>
      <c r="AI14" s="62">
        <f>'V31'!$N7</f>
        <v>4000</v>
      </c>
      <c r="AJ14" s="62">
        <f>'V32'!$N7</f>
        <v>4000</v>
      </c>
      <c r="AK14" s="62">
        <f>'V33'!$N7</f>
        <v>4000</v>
      </c>
      <c r="AL14" s="62">
        <f>'V34'!$N7</f>
        <v>4000</v>
      </c>
      <c r="AM14" s="62">
        <f>'V35'!$N7</f>
        <v>4000</v>
      </c>
      <c r="AN14" s="62">
        <f>'V36'!$N7</f>
        <v>4000</v>
      </c>
    </row>
    <row r="15" spans="2:40" ht="15" customHeight="1" x14ac:dyDescent="0.5">
      <c r="B15" s="74"/>
      <c r="C15" s="95" t="s">
        <v>34</v>
      </c>
      <c r="D15" s="79" t="s">
        <v>33</v>
      </c>
      <c r="E15" s="62">
        <f>'V1'!$N8</f>
        <v>4000</v>
      </c>
      <c r="F15" s="62">
        <f>'V2'!$N8</f>
        <v>4000</v>
      </c>
      <c r="G15" s="62">
        <f>'V3'!$N8</f>
        <v>4000</v>
      </c>
      <c r="H15" s="62">
        <f>'V4'!$N8</f>
        <v>4000</v>
      </c>
      <c r="I15" s="62">
        <f>'V5'!$N8</f>
        <v>4000</v>
      </c>
      <c r="J15" s="62">
        <f>'V6'!$N8</f>
        <v>4000</v>
      </c>
      <c r="K15" s="62">
        <f>'V7'!$N8</f>
        <v>4000</v>
      </c>
      <c r="L15" s="62">
        <f>'V8'!$N8</f>
        <v>4000</v>
      </c>
      <c r="M15" s="62">
        <f>'V9'!$N8</f>
        <v>4000</v>
      </c>
      <c r="N15" s="62">
        <f>'V10'!$N8</f>
        <v>4000</v>
      </c>
      <c r="O15" s="62">
        <f>'V11'!$N8</f>
        <v>4000</v>
      </c>
      <c r="P15" s="62">
        <f>'V12'!$N8</f>
        <v>4000</v>
      </c>
      <c r="Q15" s="62">
        <f>'V13'!$N8</f>
        <v>4000</v>
      </c>
      <c r="R15" s="62">
        <f>'V14'!$N8</f>
        <v>4000</v>
      </c>
      <c r="S15" s="62">
        <f>'V15'!$N8</f>
        <v>4000</v>
      </c>
      <c r="T15" s="62">
        <f>'V16'!$N8</f>
        <v>4000</v>
      </c>
      <c r="U15" s="62">
        <f>'V17'!$N8</f>
        <v>4000</v>
      </c>
      <c r="V15" s="62">
        <f>'V18'!$N8</f>
        <v>4000</v>
      </c>
      <c r="W15" s="62">
        <f>'V19'!$N8</f>
        <v>4000</v>
      </c>
      <c r="X15" s="62">
        <f>'V20'!$N8</f>
        <v>4000</v>
      </c>
      <c r="Y15" s="62">
        <f>'V21'!$N8</f>
        <v>4000</v>
      </c>
      <c r="Z15" s="62">
        <f>'V22'!$N8</f>
        <v>4000</v>
      </c>
      <c r="AA15" s="62">
        <f>'V23'!$N8</f>
        <v>4000</v>
      </c>
      <c r="AB15" s="62">
        <f>'V24'!$N8</f>
        <v>4000</v>
      </c>
      <c r="AC15" s="62">
        <f>'V25'!$N8</f>
        <v>4000</v>
      </c>
      <c r="AD15" s="62">
        <f>'V26'!$N8</f>
        <v>4000</v>
      </c>
      <c r="AE15" s="62">
        <f>'V27'!$N8</f>
        <v>4000</v>
      </c>
      <c r="AF15" s="62">
        <f>'V28'!$N8</f>
        <v>4000</v>
      </c>
      <c r="AG15" s="62">
        <f>'V29'!$N8</f>
        <v>4000</v>
      </c>
      <c r="AH15" s="62">
        <f>'V30'!$N8</f>
        <v>4000</v>
      </c>
      <c r="AI15" s="62">
        <f>'V31'!$N8</f>
        <v>4000</v>
      </c>
      <c r="AJ15" s="62">
        <f>'V32'!$N8</f>
        <v>4000</v>
      </c>
      <c r="AK15" s="62">
        <f>'V33'!$N8</f>
        <v>4000</v>
      </c>
      <c r="AL15" s="62">
        <f>'V34'!$N8</f>
        <v>4000</v>
      </c>
      <c r="AM15" s="62">
        <f>'V35'!$N8</f>
        <v>4000</v>
      </c>
      <c r="AN15" s="62">
        <f>'V36'!$N8</f>
        <v>4000</v>
      </c>
    </row>
    <row r="16" spans="2:40" ht="15" customHeight="1" x14ac:dyDescent="0.5">
      <c r="B16" s="74"/>
      <c r="C16" s="95" t="s">
        <v>35</v>
      </c>
      <c r="D16" s="79" t="s">
        <v>33</v>
      </c>
      <c r="E16" s="62">
        <f>'V1'!$N9</f>
        <v>9000</v>
      </c>
      <c r="F16" s="62">
        <f>'V2'!$N9</f>
        <v>9000</v>
      </c>
      <c r="G16" s="62">
        <f>'V3'!$N9</f>
        <v>9000</v>
      </c>
      <c r="H16" s="62">
        <f>'V4'!$N9</f>
        <v>9000</v>
      </c>
      <c r="I16" s="62">
        <f>'V5'!$N9</f>
        <v>9000</v>
      </c>
      <c r="J16" s="62">
        <f>'V6'!$N9</f>
        <v>9000</v>
      </c>
      <c r="K16" s="62">
        <f>'V7'!$N9</f>
        <v>9000</v>
      </c>
      <c r="L16" s="62">
        <f>'V8'!$N9</f>
        <v>9000</v>
      </c>
      <c r="M16" s="62">
        <f>'V9'!$N9</f>
        <v>9000</v>
      </c>
      <c r="N16" s="62">
        <f>'V10'!$N9</f>
        <v>9000</v>
      </c>
      <c r="O16" s="62">
        <f>'V11'!$N9</f>
        <v>9000</v>
      </c>
      <c r="P16" s="62">
        <f>'V12'!$N9</f>
        <v>9000</v>
      </c>
      <c r="Q16" s="62">
        <f>'V13'!$N9</f>
        <v>9000</v>
      </c>
      <c r="R16" s="62">
        <f>'V14'!$N9</f>
        <v>9000</v>
      </c>
      <c r="S16" s="62">
        <f>'V15'!$N9</f>
        <v>9000</v>
      </c>
      <c r="T16" s="62">
        <f>'V16'!$N9</f>
        <v>9000</v>
      </c>
      <c r="U16" s="62">
        <f>'V17'!$N9</f>
        <v>9000</v>
      </c>
      <c r="V16" s="62">
        <f>'V18'!$N9</f>
        <v>9000</v>
      </c>
      <c r="W16" s="62">
        <f>'V19'!$N9</f>
        <v>8000</v>
      </c>
      <c r="X16" s="62">
        <f>'V20'!$N9</f>
        <v>8000</v>
      </c>
      <c r="Y16" s="62">
        <f>'V21'!$N9</f>
        <v>8000</v>
      </c>
      <c r="Z16" s="62">
        <f>'V22'!$N9</f>
        <v>8000</v>
      </c>
      <c r="AA16" s="62">
        <f>'V23'!$N9</f>
        <v>8000</v>
      </c>
      <c r="AB16" s="62">
        <f>'V24'!$N9</f>
        <v>8000</v>
      </c>
      <c r="AC16" s="62">
        <f>'V25'!$N9</f>
        <v>8000</v>
      </c>
      <c r="AD16" s="62">
        <f>'V26'!$N9</f>
        <v>8000</v>
      </c>
      <c r="AE16" s="62">
        <f>'V27'!$N9</f>
        <v>8000</v>
      </c>
      <c r="AF16" s="62">
        <f>'V28'!$N9</f>
        <v>8000</v>
      </c>
      <c r="AG16" s="62">
        <f>'V29'!$N9</f>
        <v>8000</v>
      </c>
      <c r="AH16" s="62">
        <f>'V30'!$N9</f>
        <v>8000</v>
      </c>
      <c r="AI16" s="62">
        <f>'V31'!$N9</f>
        <v>8000</v>
      </c>
      <c r="AJ16" s="62">
        <f>'V32'!$N9</f>
        <v>8000</v>
      </c>
      <c r="AK16" s="62">
        <f>'V33'!$N9</f>
        <v>8000</v>
      </c>
      <c r="AL16" s="62">
        <f>'V34'!$N9</f>
        <v>8000</v>
      </c>
      <c r="AM16" s="62">
        <f>'V35'!$N9</f>
        <v>8000</v>
      </c>
      <c r="AN16" s="62">
        <f>'V36'!$N9</f>
        <v>8000</v>
      </c>
    </row>
    <row r="17" spans="2:41" ht="15" customHeight="1" x14ac:dyDescent="0.5">
      <c r="B17" s="74"/>
      <c r="C17" s="95" t="s">
        <v>36</v>
      </c>
      <c r="D17" s="79" t="s">
        <v>37</v>
      </c>
      <c r="E17" s="62">
        <f>'V1'!$N10</f>
        <v>190.99156453923283</v>
      </c>
      <c r="F17" s="62">
        <f>'V2'!$N10</f>
        <v>190.99156453923283</v>
      </c>
      <c r="G17" s="62">
        <f>'V3'!$N10</f>
        <v>190.99156453923283</v>
      </c>
      <c r="H17" s="62">
        <f>'V4'!$N10</f>
        <v>190.99156453923283</v>
      </c>
      <c r="I17" s="62">
        <f>'V5'!$N10</f>
        <v>190.99156453923283</v>
      </c>
      <c r="J17" s="62">
        <f>'V6'!$N10</f>
        <v>190.99156453923283</v>
      </c>
      <c r="K17" s="62">
        <f>'V7'!$N10</f>
        <v>190.99156453923283</v>
      </c>
      <c r="L17" s="62">
        <f>'V8'!$N10</f>
        <v>190.99156453923283</v>
      </c>
      <c r="M17" s="62">
        <f>'V9'!$N10</f>
        <v>190.99156453923283</v>
      </c>
      <c r="N17" s="62">
        <f>'V10'!$N10</f>
        <v>190.99156453923283</v>
      </c>
      <c r="O17" s="62">
        <f>'V11'!$N10</f>
        <v>190.99156453923283</v>
      </c>
      <c r="P17" s="62">
        <f>'V12'!$N10</f>
        <v>190.99156453923283</v>
      </c>
      <c r="Q17" s="62">
        <f>'V13'!$N10</f>
        <v>190.99156453923283</v>
      </c>
      <c r="R17" s="62">
        <f>'V14'!$N10</f>
        <v>286.48734680884922</v>
      </c>
      <c r="S17" s="62">
        <f>'V15'!$N10</f>
        <v>190.99156453923283</v>
      </c>
      <c r="T17" s="62">
        <f>'V16'!$N10</f>
        <v>286.48734680884922</v>
      </c>
      <c r="U17" s="62">
        <f>'V17'!$N10</f>
        <v>190.99156453923283</v>
      </c>
      <c r="V17" s="62">
        <f>'V18'!$N10</f>
        <v>286.48734680884922</v>
      </c>
      <c r="W17" s="62">
        <f>'V19'!$N10</f>
        <v>381.98312907846565</v>
      </c>
      <c r="X17" s="62">
        <f>'V20'!$N10</f>
        <v>381.98312907846565</v>
      </c>
      <c r="Y17" s="62">
        <f>'V21'!$N10</f>
        <v>381.98312907846565</v>
      </c>
      <c r="Z17" s="62">
        <f>'V22'!$N10</f>
        <v>381.98312907846565</v>
      </c>
      <c r="AA17" s="62">
        <f>'V23'!$N10</f>
        <v>381.98312907846565</v>
      </c>
      <c r="AB17" s="62">
        <f>'V24'!$N10</f>
        <v>381.98312907846565</v>
      </c>
      <c r="AC17" s="62">
        <f>'V25'!$N10</f>
        <v>381.98312907846565</v>
      </c>
      <c r="AD17" s="62">
        <f>'V26'!$N10</f>
        <v>381.98312907846565</v>
      </c>
      <c r="AE17" s="62">
        <f>'V27'!$N10</f>
        <v>381.98312907846565</v>
      </c>
      <c r="AF17" s="62">
        <f>'V28'!$N10</f>
        <v>381.98312907846565</v>
      </c>
      <c r="AG17" s="62">
        <f>'V29'!$N10</f>
        <v>381.98312907846565</v>
      </c>
      <c r="AH17" s="62">
        <f>'V30'!$N10</f>
        <v>381.98312907846565</v>
      </c>
      <c r="AI17" s="62">
        <f>'V31'!$N10</f>
        <v>381.98312907846565</v>
      </c>
      <c r="AJ17" s="62">
        <f>'V32'!$N10</f>
        <v>716.21836702212306</v>
      </c>
      <c r="AK17" s="62">
        <f>'V33'!$N10</f>
        <v>381.98312907846565</v>
      </c>
      <c r="AL17" s="62">
        <f>'V34'!$N10</f>
        <v>716.21836702212306</v>
      </c>
      <c r="AM17" s="62">
        <f>'V35'!$N10</f>
        <v>381.98312907846565</v>
      </c>
      <c r="AN17" s="62">
        <f>'V36'!$N10</f>
        <v>716.21836702212306</v>
      </c>
    </row>
    <row r="18" spans="2:41" ht="15" customHeight="1" x14ac:dyDescent="0.5">
      <c r="B18" s="74"/>
      <c r="C18" s="95" t="s">
        <v>38</v>
      </c>
      <c r="D18" s="79" t="s">
        <v>37</v>
      </c>
      <c r="E18" s="62">
        <f>'V1'!$N11</f>
        <v>257.83861212796432</v>
      </c>
      <c r="F18" s="62">
        <f>'V2'!$N11</f>
        <v>257.83861212796432</v>
      </c>
      <c r="G18" s="62">
        <f>'V3'!$N11</f>
        <v>257.83861212796432</v>
      </c>
      <c r="H18" s="62">
        <f>'V4'!$N11</f>
        <v>257.83861212796432</v>
      </c>
      <c r="I18" s="62">
        <f>'V5'!$N11</f>
        <v>257.83861212796432</v>
      </c>
      <c r="J18" s="62">
        <f>'V6'!$N11</f>
        <v>257.83861212796432</v>
      </c>
      <c r="K18" s="62">
        <f>'V7'!$N11</f>
        <v>257.83861212796432</v>
      </c>
      <c r="L18" s="62">
        <f>'V8'!$N11</f>
        <v>257.83861212796432</v>
      </c>
      <c r="M18" s="62">
        <f>'V9'!$N11</f>
        <v>257.83861212796432</v>
      </c>
      <c r="N18" s="62">
        <f>'V10'!$N11</f>
        <v>257.83861212796432</v>
      </c>
      <c r="O18" s="62">
        <f>'V11'!$N11</f>
        <v>257.83861212796432</v>
      </c>
      <c r="P18" s="62">
        <f>'V12'!$N11</f>
        <v>257.83861212796432</v>
      </c>
      <c r="Q18" s="62">
        <f>'V13'!$N11</f>
        <v>257.83861212796432</v>
      </c>
      <c r="R18" s="62">
        <f>'V14'!$N11</f>
        <v>386.75791819194643</v>
      </c>
      <c r="S18" s="62">
        <f>'V15'!$N11</f>
        <v>257.83861212796432</v>
      </c>
      <c r="T18" s="62">
        <f>'V16'!$N11</f>
        <v>386.75791819194643</v>
      </c>
      <c r="U18" s="62">
        <f>'V17'!$N11</f>
        <v>257.83861212796432</v>
      </c>
      <c r="V18" s="62">
        <f>'V18'!$N11</f>
        <v>386.75791819194643</v>
      </c>
      <c r="W18" s="62">
        <f>'V19'!$N11</f>
        <v>515.67722425592865</v>
      </c>
      <c r="X18" s="62">
        <f>'V20'!$N11</f>
        <v>515.67722425592865</v>
      </c>
      <c r="Y18" s="62">
        <f>'V21'!$N11</f>
        <v>515.67722425592865</v>
      </c>
      <c r="Z18" s="62">
        <f>'V22'!$N11</f>
        <v>515.67722425592865</v>
      </c>
      <c r="AA18" s="62">
        <f>'V23'!$N11</f>
        <v>515.67722425592865</v>
      </c>
      <c r="AB18" s="62">
        <f>'V24'!$N11</f>
        <v>515.67722425592865</v>
      </c>
      <c r="AC18" s="62">
        <f>'V25'!$N11</f>
        <v>515.67722425592865</v>
      </c>
      <c r="AD18" s="62">
        <f>'V26'!$N11</f>
        <v>515.67722425592865</v>
      </c>
      <c r="AE18" s="62">
        <f>'V27'!$N11</f>
        <v>515.67722425592865</v>
      </c>
      <c r="AF18" s="62">
        <f>'V28'!$N11</f>
        <v>515.67722425592865</v>
      </c>
      <c r="AG18" s="62">
        <f>'V29'!$N11</f>
        <v>515.67722425592865</v>
      </c>
      <c r="AH18" s="62">
        <f>'V30'!$N11</f>
        <v>515.67722425592865</v>
      </c>
      <c r="AI18" s="62">
        <f>'V31'!$N11</f>
        <v>515.67722425592865</v>
      </c>
      <c r="AJ18" s="62">
        <f>'V32'!$N11</f>
        <v>966.89479547986616</v>
      </c>
      <c r="AK18" s="62">
        <f>'V33'!$N11</f>
        <v>515.67722425592865</v>
      </c>
      <c r="AL18" s="62">
        <f>'V34'!$N11</f>
        <v>966.89479547986616</v>
      </c>
      <c r="AM18" s="62">
        <f>'V35'!$N11</f>
        <v>515.67722425592865</v>
      </c>
      <c r="AN18" s="62">
        <f>'V36'!$N11</f>
        <v>966.89479547986616</v>
      </c>
    </row>
    <row r="19" spans="2:41" s="103" customFormat="1" ht="15" customHeight="1" x14ac:dyDescent="0.5">
      <c r="B19" s="74"/>
      <c r="C19" s="95" t="s">
        <v>39</v>
      </c>
      <c r="D19" s="79"/>
      <c r="E19" s="60">
        <f>'V1'!$N12</f>
        <v>0.93500000000000005</v>
      </c>
      <c r="F19" s="60">
        <f>'V2'!$N12</f>
        <v>0.93500000000000005</v>
      </c>
      <c r="G19" s="60">
        <f>'V3'!$N12</f>
        <v>0.93500000000000005</v>
      </c>
      <c r="H19" s="60">
        <f>'V4'!$N12</f>
        <v>0.93500000000000005</v>
      </c>
      <c r="I19" s="60">
        <f>'V5'!$N12</f>
        <v>0.93500000000000005</v>
      </c>
      <c r="J19" s="60">
        <f>'V6'!$N12</f>
        <v>0.93500000000000005</v>
      </c>
      <c r="K19" s="60">
        <f>'V7'!$N12</f>
        <v>0.93500000000000005</v>
      </c>
      <c r="L19" s="60">
        <f>'V8'!$N12</f>
        <v>0.93500000000000005</v>
      </c>
      <c r="M19" s="60">
        <f>'V9'!$N12</f>
        <v>0.93500000000000005</v>
      </c>
      <c r="N19" s="60">
        <f>'V10'!$N12</f>
        <v>0.93500000000000005</v>
      </c>
      <c r="O19" s="60">
        <f>'V11'!$N12</f>
        <v>0.93500000000000005</v>
      </c>
      <c r="P19" s="60">
        <f>'V12'!$N12</f>
        <v>0.93500000000000005</v>
      </c>
      <c r="Q19" s="60">
        <f>'V13'!$N12</f>
        <v>0.93500000000000005</v>
      </c>
      <c r="R19" s="60">
        <f>'V14'!$N12</f>
        <v>0.93500000000000005</v>
      </c>
      <c r="S19" s="60">
        <f>'V15'!$N12</f>
        <v>0.93500000000000005</v>
      </c>
      <c r="T19" s="60">
        <f>'V16'!$N12</f>
        <v>0.93500000000000005</v>
      </c>
      <c r="U19" s="60">
        <f>'V17'!$N12</f>
        <v>0.93500000000000005</v>
      </c>
      <c r="V19" s="60">
        <f>'V18'!$N12</f>
        <v>0.93500000000000005</v>
      </c>
      <c r="W19" s="60">
        <f>'V19'!$N12</f>
        <v>0.93500000000000005</v>
      </c>
      <c r="X19" s="60">
        <f>'V20'!$N12</f>
        <v>0.93500000000000005</v>
      </c>
      <c r="Y19" s="60">
        <f>'V21'!$N12</f>
        <v>0.93500000000000005</v>
      </c>
      <c r="Z19" s="60">
        <f>'V22'!$N12</f>
        <v>0.93500000000000005</v>
      </c>
      <c r="AA19" s="60">
        <f>'V23'!$N12</f>
        <v>0.93500000000000005</v>
      </c>
      <c r="AB19" s="60">
        <f>'V24'!$N12</f>
        <v>0.93500000000000005</v>
      </c>
      <c r="AC19" s="60">
        <f>'V25'!$N12</f>
        <v>0.93500000000000005</v>
      </c>
      <c r="AD19" s="60">
        <f>'V26'!$N12</f>
        <v>0.93500000000000005</v>
      </c>
      <c r="AE19" s="60">
        <f>'V27'!$N12</f>
        <v>0.93500000000000005</v>
      </c>
      <c r="AF19" s="60">
        <f>'V28'!$N12</f>
        <v>0.93500000000000005</v>
      </c>
      <c r="AG19" s="60">
        <f>'V29'!$N12</f>
        <v>0.93500000000000005</v>
      </c>
      <c r="AH19" s="60">
        <f>'V30'!$N12</f>
        <v>0.93500000000000005</v>
      </c>
      <c r="AI19" s="60">
        <f>'V31'!$N12</f>
        <v>0.93500000000000005</v>
      </c>
      <c r="AJ19" s="60">
        <f>'V32'!$N12</f>
        <v>0.93500000000000005</v>
      </c>
      <c r="AK19" s="60">
        <f>'V33'!$N12</f>
        <v>0.93500000000000005</v>
      </c>
      <c r="AL19" s="60">
        <f>'V34'!$N12</f>
        <v>0.93500000000000005</v>
      </c>
      <c r="AM19" s="60">
        <f>'V35'!$N12</f>
        <v>0.93500000000000005</v>
      </c>
      <c r="AN19" s="60">
        <f>'V36'!$N12</f>
        <v>0.93500000000000005</v>
      </c>
      <c r="AO19"/>
    </row>
    <row r="20" spans="2:41" s="103" customFormat="1" ht="15" customHeight="1" x14ac:dyDescent="0.5">
      <c r="B20" s="74"/>
      <c r="C20" s="95" t="s">
        <v>40</v>
      </c>
      <c r="D20" s="79" t="s">
        <v>33</v>
      </c>
      <c r="E20" s="62">
        <f>'V1'!$N13</f>
        <v>5300</v>
      </c>
      <c r="F20" s="62">
        <f>'V2'!$N13</f>
        <v>5300</v>
      </c>
      <c r="G20" s="62">
        <f>'V3'!$N13</f>
        <v>5300</v>
      </c>
      <c r="H20" s="62">
        <f>'V4'!$N13</f>
        <v>5300</v>
      </c>
      <c r="I20" s="62">
        <f>'V5'!$N13</f>
        <v>5300</v>
      </c>
      <c r="J20" s="62">
        <f>'V6'!$N13</f>
        <v>5300</v>
      </c>
      <c r="K20" s="62">
        <f>'V7'!$N13</f>
        <v>5300</v>
      </c>
      <c r="L20" s="62">
        <f>'V8'!$N13</f>
        <v>5300</v>
      </c>
      <c r="M20" s="62">
        <f>'V9'!$N13</f>
        <v>5300</v>
      </c>
      <c r="N20" s="62">
        <f>'V10'!$N13</f>
        <v>5300</v>
      </c>
      <c r="O20" s="62">
        <f>'V11'!$N13</f>
        <v>5300</v>
      </c>
      <c r="P20" s="62">
        <f>'V12'!$N13</f>
        <v>5300</v>
      </c>
      <c r="Q20" s="62">
        <f>'V13'!$N13</f>
        <v>5300</v>
      </c>
      <c r="R20" s="62">
        <f>'V14'!$N13</f>
        <v>5300</v>
      </c>
      <c r="S20" s="62">
        <f>'V15'!$N13</f>
        <v>5300</v>
      </c>
      <c r="T20" s="62">
        <f>'V16'!$N13</f>
        <v>5300</v>
      </c>
      <c r="U20" s="62">
        <f>'V17'!$N13</f>
        <v>5300</v>
      </c>
      <c r="V20" s="62">
        <f>'V18'!$N13</f>
        <v>5300</v>
      </c>
      <c r="W20" s="62">
        <f>'V19'!$N13</f>
        <v>5000</v>
      </c>
      <c r="X20" s="62">
        <f>'V20'!$N13</f>
        <v>5000</v>
      </c>
      <c r="Y20" s="62">
        <f>'V21'!$N13</f>
        <v>5000</v>
      </c>
      <c r="Z20" s="62">
        <f>'V22'!$N13</f>
        <v>5000</v>
      </c>
      <c r="AA20" s="62">
        <f>'V23'!$N13</f>
        <v>5000</v>
      </c>
      <c r="AB20" s="62">
        <f>'V24'!$N13</f>
        <v>5000</v>
      </c>
      <c r="AC20" s="62">
        <f>'V25'!$N13</f>
        <v>5000</v>
      </c>
      <c r="AD20" s="62">
        <f>'V26'!$N13</f>
        <v>5000</v>
      </c>
      <c r="AE20" s="62">
        <f>'V27'!$N13</f>
        <v>5000</v>
      </c>
      <c r="AF20" s="62">
        <f>'V28'!$N13</f>
        <v>5000</v>
      </c>
      <c r="AG20" s="62">
        <f>'V29'!$N13</f>
        <v>5000</v>
      </c>
      <c r="AH20" s="62">
        <f>'V30'!$N13</f>
        <v>5000</v>
      </c>
      <c r="AI20" s="62">
        <f>'V31'!$N13</f>
        <v>5000</v>
      </c>
      <c r="AJ20" s="62">
        <f>'V32'!$N13</f>
        <v>5000</v>
      </c>
      <c r="AK20" s="62">
        <f>'V33'!$N13</f>
        <v>5000</v>
      </c>
      <c r="AL20" s="62">
        <f>'V34'!$N13</f>
        <v>5000</v>
      </c>
      <c r="AM20" s="62">
        <f>'V35'!$N13</f>
        <v>5000</v>
      </c>
      <c r="AN20" s="62">
        <f>'V36'!$N13</f>
        <v>5000</v>
      </c>
      <c r="AO20"/>
    </row>
    <row r="21" spans="2:41" s="103" customFormat="1" ht="15" customHeight="1" x14ac:dyDescent="0.5">
      <c r="B21" s="74"/>
      <c r="C21" s="55" t="s">
        <v>325</v>
      </c>
      <c r="D21" s="79"/>
      <c r="E21" s="56" t="str">
        <f>'V1'!$N14</f>
        <v>battery</v>
      </c>
      <c r="F21" s="56" t="str">
        <f>'V2'!$N14</f>
        <v>battery</v>
      </c>
      <c r="G21" s="56" t="str">
        <f>'V3'!$N14</f>
        <v>battery</v>
      </c>
      <c r="H21" s="56" t="str">
        <f>'V4'!$N14</f>
        <v>battery</v>
      </c>
      <c r="I21" s="56" t="str">
        <f>'V5'!$N14</f>
        <v>battery</v>
      </c>
      <c r="J21" s="56" t="str">
        <f>'V6'!$N14</f>
        <v>battery</v>
      </c>
      <c r="K21" s="56" t="str">
        <f>'V7'!$N14</f>
        <v>battery</v>
      </c>
      <c r="L21" s="56" t="str">
        <f>'V8'!$N14</f>
        <v>battery</v>
      </c>
      <c r="M21" s="56" t="str">
        <f>'V9'!$N14</f>
        <v>battery</v>
      </c>
      <c r="N21" s="56" t="str">
        <f>'V10'!$N14</f>
        <v>battery</v>
      </c>
      <c r="O21" s="56" t="str">
        <f>'V11'!$N14</f>
        <v>battery</v>
      </c>
      <c r="P21" s="56" t="str">
        <f>'V12'!$N14</f>
        <v>battery</v>
      </c>
      <c r="Q21" s="56" t="str">
        <f>'V13'!$N14</f>
        <v>battery</v>
      </c>
      <c r="R21" s="56" t="str">
        <f>'V14'!$N14</f>
        <v>battery</v>
      </c>
      <c r="S21" s="56" t="str">
        <f>'V15'!$N14</f>
        <v>battery</v>
      </c>
      <c r="T21" s="56" t="str">
        <f>'V16'!$N14</f>
        <v>battery</v>
      </c>
      <c r="U21" s="56" t="str">
        <f>'V17'!$N14</f>
        <v>battery</v>
      </c>
      <c r="V21" s="56" t="str">
        <f>'V18'!$N14</f>
        <v>battery</v>
      </c>
      <c r="W21" s="56" t="str">
        <f>'V19'!$N14</f>
        <v>battery</v>
      </c>
      <c r="X21" s="56" t="str">
        <f>'V20'!$N14</f>
        <v>battery</v>
      </c>
      <c r="Y21" s="56" t="str">
        <f>'V21'!$N14</f>
        <v>battery</v>
      </c>
      <c r="Z21" s="56" t="str">
        <f>'V22'!$N14</f>
        <v>battery</v>
      </c>
      <c r="AA21" s="56" t="str">
        <f>'V23'!$N14</f>
        <v>battery</v>
      </c>
      <c r="AB21" s="56" t="str">
        <f>'V24'!$N14</f>
        <v>battery</v>
      </c>
      <c r="AC21" s="56" t="str">
        <f>'V25'!$N14</f>
        <v>battery</v>
      </c>
      <c r="AD21" s="56" t="str">
        <f>'V26'!$N14</f>
        <v>battery</v>
      </c>
      <c r="AE21" s="56" t="str">
        <f>'V27'!$N14</f>
        <v>battery</v>
      </c>
      <c r="AF21" s="56" t="str">
        <f>'V28'!$N14</f>
        <v>battery</v>
      </c>
      <c r="AG21" s="56" t="str">
        <f>'V29'!$N14</f>
        <v>battery</v>
      </c>
      <c r="AH21" s="56" t="str">
        <f>'V30'!$N14</f>
        <v>battery</v>
      </c>
      <c r="AI21" s="56" t="str">
        <f>'V31'!$N14</f>
        <v>battery</v>
      </c>
      <c r="AJ21" s="56" t="str">
        <f>'V32'!$N14</f>
        <v>battery</v>
      </c>
      <c r="AK21" s="56" t="str">
        <f>'V33'!$N14</f>
        <v>battery</v>
      </c>
      <c r="AL21" s="56" t="str">
        <f>'V34'!$N14</f>
        <v>battery</v>
      </c>
      <c r="AM21" s="56" t="str">
        <f>'V35'!$N14</f>
        <v>battery</v>
      </c>
      <c r="AN21" s="56" t="str">
        <f>'V36'!$N14</f>
        <v>battery</v>
      </c>
      <c r="AO21"/>
    </row>
    <row r="22" spans="2:41" s="103" customFormat="1" ht="15" customHeight="1" x14ac:dyDescent="0.5">
      <c r="B22" s="74"/>
      <c r="C22" s="63" t="s">
        <v>347</v>
      </c>
      <c r="D22" s="79"/>
      <c r="E22" s="56" t="str">
        <f>'V1'!$N15</f>
        <v>LiFePO4</v>
      </c>
      <c r="F22" s="56" t="str">
        <f>'V2'!$N15</f>
        <v>LiFePO4</v>
      </c>
      <c r="G22" s="56" t="str">
        <f>'V3'!$N15</f>
        <v>LiFePO4</v>
      </c>
      <c r="H22" s="56" t="str">
        <f>'V4'!$N15</f>
        <v>LiFePO4</v>
      </c>
      <c r="I22" s="56" t="str">
        <f>'V5'!$N15</f>
        <v>LiFePO4</v>
      </c>
      <c r="J22" s="56" t="str">
        <f>'V6'!$N15</f>
        <v>LiFePO4</v>
      </c>
      <c r="K22" s="56" t="str">
        <f>'V7'!$N15</f>
        <v>LiFePO4</v>
      </c>
      <c r="L22" s="56" t="str">
        <f>'V8'!$N15</f>
        <v>LiFePO4</v>
      </c>
      <c r="M22" s="56" t="str">
        <f>'V9'!$N15</f>
        <v>LiFePO4</v>
      </c>
      <c r="N22" s="56" t="str">
        <f>'V10'!$N15</f>
        <v>LiFePO4</v>
      </c>
      <c r="O22" s="56" t="str">
        <f>'V11'!$N15</f>
        <v>LiFePO4</v>
      </c>
      <c r="P22" s="56" t="str">
        <f>'V12'!$N15</f>
        <v>LiFePO4</v>
      </c>
      <c r="Q22" s="56" t="str">
        <f>'V13'!$N15</f>
        <v>LiFePO4</v>
      </c>
      <c r="R22" s="56" t="str">
        <f>'V14'!$N15</f>
        <v>LiFePO4</v>
      </c>
      <c r="S22" s="56" t="str">
        <f>'V15'!$N15</f>
        <v>LiFePO4</v>
      </c>
      <c r="T22" s="56" t="str">
        <f>'V16'!$N15</f>
        <v>LiFePO4</v>
      </c>
      <c r="U22" s="56" t="str">
        <f>'V17'!$N15</f>
        <v>LiFePO4</v>
      </c>
      <c r="V22" s="56" t="str">
        <f>'V18'!$N15</f>
        <v>LiFePO4</v>
      </c>
      <c r="W22" s="56" t="str">
        <f>'V19'!$N15</f>
        <v>LiFePO4</v>
      </c>
      <c r="X22" s="56" t="str">
        <f>'V20'!$N15</f>
        <v>LiFePO4</v>
      </c>
      <c r="Y22" s="56" t="str">
        <f>'V21'!$N15</f>
        <v>LiFePO4</v>
      </c>
      <c r="Z22" s="56" t="str">
        <f>'V22'!$N15</f>
        <v>LiFePO4</v>
      </c>
      <c r="AA22" s="56" t="str">
        <f>'V23'!$N15</f>
        <v>LiFePO4</v>
      </c>
      <c r="AB22" s="56" t="str">
        <f>'V24'!$N15</f>
        <v>LiFePO4</v>
      </c>
      <c r="AC22" s="56" t="str">
        <f>'V25'!$N15</f>
        <v>LiFePO4</v>
      </c>
      <c r="AD22" s="56" t="str">
        <f>'V26'!$N15</f>
        <v>LiFePO4</v>
      </c>
      <c r="AE22" s="56" t="str">
        <f>'V27'!$N15</f>
        <v>LiFePO4</v>
      </c>
      <c r="AF22" s="56" t="str">
        <f>'V28'!$N15</f>
        <v>LiFePO4</v>
      </c>
      <c r="AG22" s="56" t="str">
        <f>'V29'!$N15</f>
        <v>LiFePO4</v>
      </c>
      <c r="AH22" s="56" t="str">
        <f>'V30'!$N15</f>
        <v>LiFePO4</v>
      </c>
      <c r="AI22" s="56" t="str">
        <f>'V31'!$N15</f>
        <v>LiFePO4</v>
      </c>
      <c r="AJ22" s="56" t="str">
        <f>'V32'!$N15</f>
        <v>LiFePO4</v>
      </c>
      <c r="AK22" s="56" t="str">
        <f>'V33'!$N15</f>
        <v>LiFePO4</v>
      </c>
      <c r="AL22" s="56" t="str">
        <f>'V34'!$N15</f>
        <v>LiFePO4</v>
      </c>
      <c r="AM22" s="56" t="str">
        <f>'V35'!$N15</f>
        <v>LiFePO4</v>
      </c>
      <c r="AN22" s="56" t="str">
        <f>'V36'!$N15</f>
        <v>LiFePO4</v>
      </c>
      <c r="AO22"/>
    </row>
    <row r="23" spans="2:41" s="107" customFormat="1" ht="15" customHeight="1" x14ac:dyDescent="0.5">
      <c r="B23" s="100"/>
      <c r="C23" s="101" t="s">
        <v>351</v>
      </c>
      <c r="D23" s="102" t="s">
        <v>55</v>
      </c>
      <c r="E23" s="58">
        <f>'V1'!$N16</f>
        <v>60</v>
      </c>
      <c r="F23" s="58">
        <f>'V2'!$N16</f>
        <v>60</v>
      </c>
      <c r="G23" s="58">
        <f>'V3'!$N16</f>
        <v>60</v>
      </c>
      <c r="H23" s="58">
        <f>'V4'!$N16</f>
        <v>60</v>
      </c>
      <c r="I23" s="58">
        <f>'V5'!$N16</f>
        <v>60</v>
      </c>
      <c r="J23" s="58">
        <f>'V6'!$N16</f>
        <v>60</v>
      </c>
      <c r="K23" s="58">
        <f>'V7'!$N16</f>
        <v>60</v>
      </c>
      <c r="L23" s="58">
        <f>'V8'!$N16</f>
        <v>60</v>
      </c>
      <c r="M23" s="58">
        <f>'V9'!$N16</f>
        <v>60</v>
      </c>
      <c r="N23" s="58">
        <f>'V10'!$N16</f>
        <v>60</v>
      </c>
      <c r="O23" s="58">
        <f>'V11'!$N16</f>
        <v>60</v>
      </c>
      <c r="P23" s="58">
        <f>'V12'!$N16</f>
        <v>60</v>
      </c>
      <c r="Q23" s="58">
        <f>'V13'!$N16</f>
        <v>60</v>
      </c>
      <c r="R23" s="58">
        <f>'V14'!$N16</f>
        <v>60</v>
      </c>
      <c r="S23" s="58">
        <f>'V15'!$N16</f>
        <v>60</v>
      </c>
      <c r="T23" s="58">
        <f>'V16'!$N16</f>
        <v>60</v>
      </c>
      <c r="U23" s="58">
        <f>'V17'!$N16</f>
        <v>60</v>
      </c>
      <c r="V23" s="58">
        <f>'V18'!$N16</f>
        <v>60</v>
      </c>
      <c r="W23" s="58">
        <f>'V19'!$N16</f>
        <v>120</v>
      </c>
      <c r="X23" s="58">
        <f>'V20'!$N16</f>
        <v>120</v>
      </c>
      <c r="Y23" s="58">
        <f>'V21'!$N16</f>
        <v>120</v>
      </c>
      <c r="Z23" s="58">
        <f>'V22'!$N16</f>
        <v>120</v>
      </c>
      <c r="AA23" s="58">
        <f>'V23'!$N16</f>
        <v>120</v>
      </c>
      <c r="AB23" s="58">
        <f>'V24'!$N16</f>
        <v>120</v>
      </c>
      <c r="AC23" s="58">
        <f>'V25'!$N16</f>
        <v>120</v>
      </c>
      <c r="AD23" s="58">
        <f>'V26'!$N16</f>
        <v>120</v>
      </c>
      <c r="AE23" s="58">
        <f>'V27'!$N16</f>
        <v>120</v>
      </c>
      <c r="AF23" s="58">
        <f>'V28'!$N16</f>
        <v>120</v>
      </c>
      <c r="AG23" s="58">
        <f>'V29'!$N16</f>
        <v>120</v>
      </c>
      <c r="AH23" s="58">
        <f>'V30'!$N16</f>
        <v>120</v>
      </c>
      <c r="AI23" s="58">
        <f>'V31'!$N16</f>
        <v>120</v>
      </c>
      <c r="AJ23" s="58">
        <f>'V32'!$N16</f>
        <v>120</v>
      </c>
      <c r="AK23" s="58">
        <f>'V33'!$N16</f>
        <v>120</v>
      </c>
      <c r="AL23" s="58">
        <f>'V34'!$N16</f>
        <v>120</v>
      </c>
      <c r="AM23" s="58">
        <f>'V35'!$N16</f>
        <v>120</v>
      </c>
      <c r="AN23" s="58">
        <f>'V36'!$N16</f>
        <v>120</v>
      </c>
      <c r="AO23" s="103"/>
    </row>
    <row r="24" spans="2:41" s="107" customFormat="1" ht="15" customHeight="1" x14ac:dyDescent="0.5">
      <c r="B24" s="100"/>
      <c r="C24" s="101" t="s">
        <v>56</v>
      </c>
      <c r="D24" s="102" t="s">
        <v>55</v>
      </c>
      <c r="E24" s="58">
        <f>'V1'!$N17</f>
        <v>3</v>
      </c>
      <c r="F24" s="58">
        <f>'V2'!$N17</f>
        <v>3</v>
      </c>
      <c r="G24" s="58">
        <f>'V3'!$N17</f>
        <v>3</v>
      </c>
      <c r="H24" s="58">
        <f>'V4'!$N17</f>
        <v>3</v>
      </c>
      <c r="I24" s="58">
        <f>'V5'!$N17</f>
        <v>3</v>
      </c>
      <c r="J24" s="58">
        <f>'V6'!$N17</f>
        <v>3</v>
      </c>
      <c r="K24" s="58">
        <f>'V7'!$N17</f>
        <v>3</v>
      </c>
      <c r="L24" s="58">
        <f>'V8'!$N17</f>
        <v>3</v>
      </c>
      <c r="M24" s="58">
        <f>'V9'!$N17</f>
        <v>3</v>
      </c>
      <c r="N24" s="58">
        <f>'V10'!$N17</f>
        <v>3</v>
      </c>
      <c r="O24" s="58">
        <f>'V11'!$N17</f>
        <v>3</v>
      </c>
      <c r="P24" s="58">
        <f>'V12'!$N17</f>
        <v>3</v>
      </c>
      <c r="Q24" s="58">
        <f>'V13'!$N17</f>
        <v>3</v>
      </c>
      <c r="R24" s="58">
        <f>'V14'!$N17</f>
        <v>3</v>
      </c>
      <c r="S24" s="58">
        <f>'V15'!$N17</f>
        <v>3</v>
      </c>
      <c r="T24" s="58">
        <f>'V16'!$N17</f>
        <v>3</v>
      </c>
      <c r="U24" s="58">
        <f>'V17'!$N17</f>
        <v>3</v>
      </c>
      <c r="V24" s="58">
        <f>'V18'!$N17</f>
        <v>3</v>
      </c>
      <c r="W24" s="58">
        <f>'V19'!$N17</f>
        <v>6</v>
      </c>
      <c r="X24" s="58">
        <f>'V20'!$N17</f>
        <v>6</v>
      </c>
      <c r="Y24" s="58">
        <f>'V21'!$N17</f>
        <v>6</v>
      </c>
      <c r="Z24" s="58">
        <f>'V22'!$N17</f>
        <v>6</v>
      </c>
      <c r="AA24" s="58">
        <f>'V23'!$N17</f>
        <v>6</v>
      </c>
      <c r="AB24" s="58">
        <f>'V24'!$N17</f>
        <v>6</v>
      </c>
      <c r="AC24" s="58">
        <f>'V25'!$N17</f>
        <v>6</v>
      </c>
      <c r="AD24" s="58">
        <f>'V26'!$N17</f>
        <v>6</v>
      </c>
      <c r="AE24" s="58">
        <f>'V27'!$N17</f>
        <v>6</v>
      </c>
      <c r="AF24" s="58">
        <f>'V28'!$N17</f>
        <v>6</v>
      </c>
      <c r="AG24" s="58">
        <f>'V29'!$N17</f>
        <v>6</v>
      </c>
      <c r="AH24" s="58">
        <f>'V30'!$N17</f>
        <v>6</v>
      </c>
      <c r="AI24" s="58">
        <f>'V31'!$N17</f>
        <v>6</v>
      </c>
      <c r="AJ24" s="58">
        <f>'V32'!$N17</f>
        <v>6</v>
      </c>
      <c r="AK24" s="58">
        <f>'V33'!$N17</f>
        <v>6</v>
      </c>
      <c r="AL24" s="58">
        <f>'V34'!$N17</f>
        <v>6</v>
      </c>
      <c r="AM24" s="58">
        <f>'V35'!$N17</f>
        <v>6</v>
      </c>
      <c r="AN24" s="58">
        <f>'V36'!$N17</f>
        <v>6</v>
      </c>
      <c r="AO24" s="103"/>
    </row>
    <row r="25" spans="2:41" s="107" customFormat="1" ht="15" customHeight="1" x14ac:dyDescent="0.5">
      <c r="B25" s="100"/>
      <c r="C25" s="101" t="s">
        <v>57</v>
      </c>
      <c r="D25" s="102" t="s">
        <v>55</v>
      </c>
      <c r="E25" s="58">
        <f>'V1'!$N18</f>
        <v>57</v>
      </c>
      <c r="F25" s="58">
        <f>'V2'!$N18</f>
        <v>57</v>
      </c>
      <c r="G25" s="58">
        <f>'V3'!$N18</f>
        <v>57</v>
      </c>
      <c r="H25" s="58">
        <f>'V4'!$N18</f>
        <v>57</v>
      </c>
      <c r="I25" s="58">
        <f>'V5'!$N18</f>
        <v>57</v>
      </c>
      <c r="J25" s="58">
        <f>'V6'!$N18</f>
        <v>57</v>
      </c>
      <c r="K25" s="58">
        <f>'V7'!$N18</f>
        <v>57</v>
      </c>
      <c r="L25" s="58">
        <f>'V8'!$N18</f>
        <v>57</v>
      </c>
      <c r="M25" s="58">
        <f>'V9'!$N18</f>
        <v>57</v>
      </c>
      <c r="N25" s="58">
        <f>'V10'!$N18</f>
        <v>57</v>
      </c>
      <c r="O25" s="58">
        <f>'V11'!$N18</f>
        <v>57</v>
      </c>
      <c r="P25" s="58">
        <f>'V12'!$N18</f>
        <v>57</v>
      </c>
      <c r="Q25" s="58">
        <f>'V13'!$N18</f>
        <v>57</v>
      </c>
      <c r="R25" s="58">
        <f>'V14'!$N18</f>
        <v>57</v>
      </c>
      <c r="S25" s="58">
        <f>'V15'!$N18</f>
        <v>57</v>
      </c>
      <c r="T25" s="58">
        <f>'V16'!$N18</f>
        <v>57</v>
      </c>
      <c r="U25" s="58">
        <f>'V17'!$N18</f>
        <v>57</v>
      </c>
      <c r="V25" s="58">
        <f>'V18'!$N18</f>
        <v>57</v>
      </c>
      <c r="W25" s="58">
        <f>'V19'!$N18</f>
        <v>114</v>
      </c>
      <c r="X25" s="58">
        <f>'V20'!$N18</f>
        <v>114</v>
      </c>
      <c r="Y25" s="58">
        <f>'V21'!$N18</f>
        <v>114</v>
      </c>
      <c r="Z25" s="58">
        <f>'V22'!$N18</f>
        <v>114</v>
      </c>
      <c r="AA25" s="58">
        <f>'V23'!$N18</f>
        <v>114</v>
      </c>
      <c r="AB25" s="58">
        <f>'V24'!$N18</f>
        <v>114</v>
      </c>
      <c r="AC25" s="58">
        <f>'V25'!$N18</f>
        <v>114</v>
      </c>
      <c r="AD25" s="58">
        <f>'V26'!$N18</f>
        <v>114</v>
      </c>
      <c r="AE25" s="58">
        <f>'V27'!$N18</f>
        <v>114</v>
      </c>
      <c r="AF25" s="58">
        <f>'V28'!$N18</f>
        <v>114</v>
      </c>
      <c r="AG25" s="58">
        <f>'V29'!$N18</f>
        <v>114</v>
      </c>
      <c r="AH25" s="58">
        <f>'V30'!$N18</f>
        <v>114</v>
      </c>
      <c r="AI25" s="58">
        <f>'V31'!$N18</f>
        <v>114</v>
      </c>
      <c r="AJ25" s="58">
        <f>'V32'!$N18</f>
        <v>114</v>
      </c>
      <c r="AK25" s="58">
        <f>'V33'!$N18</f>
        <v>114</v>
      </c>
      <c r="AL25" s="58">
        <f>'V34'!$N18</f>
        <v>114</v>
      </c>
      <c r="AM25" s="58">
        <f>'V35'!$N18</f>
        <v>114</v>
      </c>
      <c r="AN25" s="58">
        <f>'V36'!$N18</f>
        <v>114</v>
      </c>
      <c r="AO25" s="103"/>
    </row>
    <row r="26" spans="2:41" s="107" customFormat="1" ht="15" customHeight="1" x14ac:dyDescent="0.5">
      <c r="B26" s="100"/>
      <c r="C26" s="101" t="s">
        <v>352</v>
      </c>
      <c r="D26" s="102" t="s">
        <v>55</v>
      </c>
      <c r="E26" s="58">
        <f>'V1'!$N19</f>
        <v>54</v>
      </c>
      <c r="F26" s="58">
        <f>'V2'!$N19</f>
        <v>54</v>
      </c>
      <c r="G26" s="58">
        <f>'V3'!$N19</f>
        <v>54</v>
      </c>
      <c r="H26" s="58">
        <f>'V4'!$N19</f>
        <v>54</v>
      </c>
      <c r="I26" s="58">
        <f>'V5'!$N19</f>
        <v>54</v>
      </c>
      <c r="J26" s="58">
        <f>'V6'!$N19</f>
        <v>54</v>
      </c>
      <c r="K26" s="58">
        <f>'V7'!$N19</f>
        <v>54</v>
      </c>
      <c r="L26" s="58">
        <f>'V8'!$N19</f>
        <v>54</v>
      </c>
      <c r="M26" s="58">
        <f>'V9'!$N19</f>
        <v>54</v>
      </c>
      <c r="N26" s="58">
        <f>'V10'!$N19</f>
        <v>54</v>
      </c>
      <c r="O26" s="58">
        <f>'V11'!$N19</f>
        <v>54</v>
      </c>
      <c r="P26" s="58">
        <f>'V12'!$N19</f>
        <v>54</v>
      </c>
      <c r="Q26" s="58">
        <f>'V13'!$N19</f>
        <v>54</v>
      </c>
      <c r="R26" s="58">
        <f>'V14'!$N19</f>
        <v>54</v>
      </c>
      <c r="S26" s="58">
        <f>'V15'!$N19</f>
        <v>54</v>
      </c>
      <c r="T26" s="58">
        <f>'V16'!$N19</f>
        <v>54</v>
      </c>
      <c r="U26" s="58">
        <f>'V17'!$N19</f>
        <v>54</v>
      </c>
      <c r="V26" s="58">
        <f>'V18'!$N19</f>
        <v>54</v>
      </c>
      <c r="W26" s="58">
        <f>'V19'!$N19</f>
        <v>108</v>
      </c>
      <c r="X26" s="58">
        <f>'V20'!$N19</f>
        <v>108</v>
      </c>
      <c r="Y26" s="58">
        <f>'V21'!$N19</f>
        <v>108</v>
      </c>
      <c r="Z26" s="58">
        <f>'V22'!$N19</f>
        <v>108</v>
      </c>
      <c r="AA26" s="58">
        <f>'V23'!$N19</f>
        <v>108</v>
      </c>
      <c r="AB26" s="58">
        <f>'V24'!$N19</f>
        <v>108</v>
      </c>
      <c r="AC26" s="58">
        <f>'V25'!$N19</f>
        <v>108</v>
      </c>
      <c r="AD26" s="58">
        <f>'V26'!$N19</f>
        <v>108</v>
      </c>
      <c r="AE26" s="58">
        <f>'V27'!$N19</f>
        <v>108</v>
      </c>
      <c r="AF26" s="58">
        <f>'V28'!$N19</f>
        <v>108</v>
      </c>
      <c r="AG26" s="58">
        <f>'V29'!$N19</f>
        <v>108</v>
      </c>
      <c r="AH26" s="58">
        <f>'V30'!$N19</f>
        <v>108</v>
      </c>
      <c r="AI26" s="58">
        <f>'V31'!$N19</f>
        <v>108</v>
      </c>
      <c r="AJ26" s="58">
        <f>'V32'!$N19</f>
        <v>108</v>
      </c>
      <c r="AK26" s="58">
        <f>'V33'!$N19</f>
        <v>108</v>
      </c>
      <c r="AL26" s="58">
        <f>'V34'!$N19</f>
        <v>108</v>
      </c>
      <c r="AM26" s="58">
        <f>'V35'!$N19</f>
        <v>108</v>
      </c>
      <c r="AN26" s="58">
        <f>'V36'!$N19</f>
        <v>108</v>
      </c>
      <c r="AO26" s="103"/>
    </row>
    <row r="27" spans="2:41" s="107" customFormat="1" ht="15" customHeight="1" x14ac:dyDescent="0.5">
      <c r="B27" s="104"/>
      <c r="C27" s="105" t="s">
        <v>59</v>
      </c>
      <c r="D27" s="106" t="s">
        <v>60</v>
      </c>
      <c r="E27" s="62">
        <f>'V1'!$N20</f>
        <v>400</v>
      </c>
      <c r="F27" s="62">
        <f>'V2'!$N20</f>
        <v>400</v>
      </c>
      <c r="G27" s="62">
        <f>'V3'!$N20</f>
        <v>400</v>
      </c>
      <c r="H27" s="62">
        <f>'V4'!$N20</f>
        <v>400</v>
      </c>
      <c r="I27" s="62">
        <f>'V5'!$N20</f>
        <v>400</v>
      </c>
      <c r="J27" s="62">
        <f>'V6'!$N20</f>
        <v>400</v>
      </c>
      <c r="K27" s="62">
        <f>'V7'!$N20</f>
        <v>400</v>
      </c>
      <c r="L27" s="62">
        <f>'V8'!$N20</f>
        <v>400</v>
      </c>
      <c r="M27" s="62">
        <f>'V9'!$N20</f>
        <v>400</v>
      </c>
      <c r="N27" s="62">
        <f>'V10'!$N20</f>
        <v>400</v>
      </c>
      <c r="O27" s="62">
        <f>'V11'!$N20</f>
        <v>400</v>
      </c>
      <c r="P27" s="62">
        <f>'V12'!$N20</f>
        <v>400</v>
      </c>
      <c r="Q27" s="62">
        <f>'V13'!$N20</f>
        <v>400</v>
      </c>
      <c r="R27" s="62">
        <f>'V14'!$N20</f>
        <v>400</v>
      </c>
      <c r="S27" s="62">
        <f>'V15'!$N20</f>
        <v>400</v>
      </c>
      <c r="T27" s="62">
        <f>'V16'!$N20</f>
        <v>400</v>
      </c>
      <c r="U27" s="62">
        <f>'V17'!$N20</f>
        <v>400</v>
      </c>
      <c r="V27" s="62">
        <f>'V18'!$N20</f>
        <v>400</v>
      </c>
      <c r="W27" s="62">
        <f>'V19'!$N20</f>
        <v>400</v>
      </c>
      <c r="X27" s="62">
        <f>'V20'!$N20</f>
        <v>400</v>
      </c>
      <c r="Y27" s="62">
        <f>'V21'!$N20</f>
        <v>400</v>
      </c>
      <c r="Z27" s="62">
        <f>'V22'!$N20</f>
        <v>400</v>
      </c>
      <c r="AA27" s="62">
        <f>'V23'!$N20</f>
        <v>400</v>
      </c>
      <c r="AB27" s="62">
        <f>'V24'!$N20</f>
        <v>400</v>
      </c>
      <c r="AC27" s="62">
        <f>'V25'!$N20</f>
        <v>400</v>
      </c>
      <c r="AD27" s="62">
        <f>'V26'!$N20</f>
        <v>400</v>
      </c>
      <c r="AE27" s="62">
        <f>'V27'!$N20</f>
        <v>400</v>
      </c>
      <c r="AF27" s="62">
        <f>'V28'!$N20</f>
        <v>400</v>
      </c>
      <c r="AG27" s="62">
        <f>'V29'!$N20</f>
        <v>400</v>
      </c>
      <c r="AH27" s="62">
        <f>'V30'!$N20</f>
        <v>400</v>
      </c>
      <c r="AI27" s="62">
        <f>'V31'!$N20</f>
        <v>400</v>
      </c>
      <c r="AJ27" s="62">
        <f>'V32'!$N20</f>
        <v>400</v>
      </c>
      <c r="AK27" s="62">
        <f>'V33'!$N20</f>
        <v>400</v>
      </c>
      <c r="AL27" s="62">
        <f>'V34'!$N20</f>
        <v>400</v>
      </c>
      <c r="AM27" s="62">
        <f>'V35'!$N20</f>
        <v>400</v>
      </c>
      <c r="AN27" s="62">
        <f>'V36'!$N20</f>
        <v>400</v>
      </c>
    </row>
    <row r="28" spans="2:41" ht="15" customHeight="1" x14ac:dyDescent="0.5">
      <c r="B28" s="104"/>
      <c r="C28" s="105" t="s">
        <v>61</v>
      </c>
      <c r="D28" s="106" t="s">
        <v>30</v>
      </c>
      <c r="E28" s="62">
        <f>'V1'!$N21</f>
        <v>89.25</v>
      </c>
      <c r="F28" s="62">
        <f>'V2'!$N21</f>
        <v>89.25</v>
      </c>
      <c r="G28" s="62">
        <f>'V3'!$N21</f>
        <v>89.25</v>
      </c>
      <c r="H28" s="62">
        <f>'V4'!$N21</f>
        <v>89.25</v>
      </c>
      <c r="I28" s="62">
        <f>'V5'!$N21</f>
        <v>89.25</v>
      </c>
      <c r="J28" s="62">
        <f>'V6'!$N21</f>
        <v>89.25</v>
      </c>
      <c r="K28" s="62">
        <f>'V7'!$N21</f>
        <v>89.25</v>
      </c>
      <c r="L28" s="62">
        <f>'V8'!$N21</f>
        <v>89.25</v>
      </c>
      <c r="M28" s="62">
        <f>'V9'!$N21</f>
        <v>89.25</v>
      </c>
      <c r="N28" s="62">
        <f>'V10'!$N21</f>
        <v>89.25</v>
      </c>
      <c r="O28" s="62">
        <f>'V11'!$N21</f>
        <v>89.25</v>
      </c>
      <c r="P28" s="62">
        <f>'V12'!$N21</f>
        <v>89.25</v>
      </c>
      <c r="Q28" s="62">
        <f>'V13'!$N21</f>
        <v>89.25</v>
      </c>
      <c r="R28" s="62">
        <f>'V14'!$N21</f>
        <v>89.25</v>
      </c>
      <c r="S28" s="62">
        <f>'V15'!$N21</f>
        <v>89.25</v>
      </c>
      <c r="T28" s="62">
        <f>'V16'!$N21</f>
        <v>89.25</v>
      </c>
      <c r="U28" s="62">
        <f>'V17'!$N21</f>
        <v>89.25</v>
      </c>
      <c r="V28" s="62">
        <f>'V18'!$N21</f>
        <v>89.25</v>
      </c>
      <c r="W28" s="62">
        <f>'V19'!$N21</f>
        <v>173.25</v>
      </c>
      <c r="X28" s="62">
        <f>'V20'!$N21</f>
        <v>173.25</v>
      </c>
      <c r="Y28" s="62">
        <f>'V21'!$N21</f>
        <v>173.25</v>
      </c>
      <c r="Z28" s="62">
        <f>'V22'!$N21</f>
        <v>173.25</v>
      </c>
      <c r="AA28" s="62">
        <f>'V23'!$N21</f>
        <v>173.25</v>
      </c>
      <c r="AB28" s="62">
        <f>'V24'!$N21</f>
        <v>173.25</v>
      </c>
      <c r="AC28" s="62">
        <f>'V25'!$N21</f>
        <v>173.25</v>
      </c>
      <c r="AD28" s="62">
        <f>'V26'!$N21</f>
        <v>173.25</v>
      </c>
      <c r="AE28" s="62">
        <f>'V27'!$N21</f>
        <v>173.25</v>
      </c>
      <c r="AF28" s="62">
        <f>'V28'!$N21</f>
        <v>173.25</v>
      </c>
      <c r="AG28" s="62">
        <f>'V29'!$N21</f>
        <v>173.25</v>
      </c>
      <c r="AH28" s="62">
        <f>'V30'!$N21</f>
        <v>173.25</v>
      </c>
      <c r="AI28" s="62">
        <f>'V31'!$N21</f>
        <v>173.25</v>
      </c>
      <c r="AJ28" s="62">
        <f>'V32'!$N21</f>
        <v>173.25</v>
      </c>
      <c r="AK28" s="62">
        <f>'V33'!$N21</f>
        <v>173.25</v>
      </c>
      <c r="AL28" s="62">
        <f>'V34'!$N21</f>
        <v>173.25</v>
      </c>
      <c r="AM28" s="62">
        <f>'V35'!$N21</f>
        <v>173.25</v>
      </c>
      <c r="AN28" s="62">
        <f>'V36'!$N21</f>
        <v>173.25</v>
      </c>
      <c r="AO28" s="107"/>
    </row>
    <row r="29" spans="2:41" ht="15" customHeight="1" x14ac:dyDescent="0.5">
      <c r="B29" s="104"/>
      <c r="C29" s="105" t="s">
        <v>72</v>
      </c>
      <c r="D29" s="106" t="s">
        <v>73</v>
      </c>
      <c r="E29" s="62">
        <f>'V1'!$N22</f>
        <v>15</v>
      </c>
      <c r="F29" s="62">
        <f>'V2'!$N22</f>
        <v>15</v>
      </c>
      <c r="G29" s="62">
        <f>'V3'!$N22</f>
        <v>15</v>
      </c>
      <c r="H29" s="62">
        <f>'V4'!$N22</f>
        <v>15</v>
      </c>
      <c r="I29" s="62">
        <f>'V5'!$N22</f>
        <v>15</v>
      </c>
      <c r="J29" s="62">
        <f>'V6'!$N22</f>
        <v>15</v>
      </c>
      <c r="K29" s="62">
        <f>'V7'!$N22</f>
        <v>15</v>
      </c>
      <c r="L29" s="62">
        <f>'V8'!$N22</f>
        <v>15</v>
      </c>
      <c r="M29" s="62">
        <f>'V9'!$N22</f>
        <v>15</v>
      </c>
      <c r="N29" s="62">
        <f>'V10'!$N22</f>
        <v>15</v>
      </c>
      <c r="O29" s="62">
        <f>'V11'!$N22</f>
        <v>15</v>
      </c>
      <c r="P29" s="62">
        <f>'V12'!$N22</f>
        <v>15</v>
      </c>
      <c r="Q29" s="62">
        <f>'V13'!$N22</f>
        <v>15</v>
      </c>
      <c r="R29" s="62">
        <f>'V14'!$N22</f>
        <v>15</v>
      </c>
      <c r="S29" s="62">
        <f>'V15'!$N22</f>
        <v>15</v>
      </c>
      <c r="T29" s="62">
        <f>'V16'!$N22</f>
        <v>15</v>
      </c>
      <c r="U29" s="62">
        <f>'V17'!$N22</f>
        <v>15</v>
      </c>
      <c r="V29" s="62">
        <f>'V18'!$N22</f>
        <v>15</v>
      </c>
      <c r="W29" s="62">
        <f>'V19'!$N22</f>
        <v>15</v>
      </c>
      <c r="X29" s="62">
        <f>'V20'!$N22</f>
        <v>15</v>
      </c>
      <c r="Y29" s="62">
        <f>'V21'!$N22</f>
        <v>15</v>
      </c>
      <c r="Z29" s="62">
        <f>'V22'!$N22</f>
        <v>15</v>
      </c>
      <c r="AA29" s="62">
        <f>'V23'!$N22</f>
        <v>15</v>
      </c>
      <c r="AB29" s="62">
        <f>'V24'!$N22</f>
        <v>15</v>
      </c>
      <c r="AC29" s="62">
        <f>'V25'!$N22</f>
        <v>15</v>
      </c>
      <c r="AD29" s="62">
        <f>'V26'!$N22</f>
        <v>15</v>
      </c>
      <c r="AE29" s="62">
        <f>'V27'!$N22</f>
        <v>15</v>
      </c>
      <c r="AF29" s="62">
        <f>'V28'!$N22</f>
        <v>15</v>
      </c>
      <c r="AG29" s="62">
        <f>'V29'!$N22</f>
        <v>15</v>
      </c>
      <c r="AH29" s="62">
        <f>'V30'!$N22</f>
        <v>15</v>
      </c>
      <c r="AI29" s="62">
        <f>'V31'!$N22</f>
        <v>15</v>
      </c>
      <c r="AJ29" s="62">
        <f>'V32'!$N22</f>
        <v>15</v>
      </c>
      <c r="AK29" s="62">
        <f>'V33'!$N22</f>
        <v>15</v>
      </c>
      <c r="AL29" s="62">
        <f>'V34'!$N22</f>
        <v>15</v>
      </c>
      <c r="AM29" s="62">
        <f>'V35'!$N22</f>
        <v>15</v>
      </c>
      <c r="AN29" s="62">
        <f>'V36'!$N22</f>
        <v>15</v>
      </c>
      <c r="AO29" s="107"/>
    </row>
    <row r="30" spans="2:41" ht="15" customHeight="1" x14ac:dyDescent="0.5">
      <c r="B30" s="104"/>
      <c r="C30" s="105" t="s">
        <v>74</v>
      </c>
      <c r="D30" s="106" t="s">
        <v>73</v>
      </c>
      <c r="E30" s="62">
        <f>'V1'!$N23</f>
        <v>50</v>
      </c>
      <c r="F30" s="62">
        <f>'V2'!$N23</f>
        <v>50</v>
      </c>
      <c r="G30" s="62">
        <f>'V3'!$N23</f>
        <v>50</v>
      </c>
      <c r="H30" s="62">
        <f>'V4'!$N23</f>
        <v>50</v>
      </c>
      <c r="I30" s="62">
        <f>'V5'!$N23</f>
        <v>50</v>
      </c>
      <c r="J30" s="62">
        <f>'V6'!$N23</f>
        <v>50</v>
      </c>
      <c r="K30" s="62">
        <f>'V7'!$N23</f>
        <v>50</v>
      </c>
      <c r="L30" s="62">
        <f>'V8'!$N23</f>
        <v>50</v>
      </c>
      <c r="M30" s="62">
        <f>'V9'!$N23</f>
        <v>50</v>
      </c>
      <c r="N30" s="62">
        <f>'V10'!$N23</f>
        <v>50</v>
      </c>
      <c r="O30" s="62">
        <f>'V11'!$N23</f>
        <v>50</v>
      </c>
      <c r="P30" s="62">
        <f>'V12'!$N23</f>
        <v>50</v>
      </c>
      <c r="Q30" s="62">
        <f>'V13'!$N23</f>
        <v>50</v>
      </c>
      <c r="R30" s="62">
        <f>'V14'!$N23</f>
        <v>50</v>
      </c>
      <c r="S30" s="62">
        <f>'V15'!$N23</f>
        <v>50</v>
      </c>
      <c r="T30" s="62">
        <f>'V16'!$N23</f>
        <v>50</v>
      </c>
      <c r="U30" s="62">
        <f>'V17'!$N23</f>
        <v>50</v>
      </c>
      <c r="V30" s="62">
        <f>'V18'!$N23</f>
        <v>50</v>
      </c>
      <c r="W30" s="62">
        <f>'V19'!$N23</f>
        <v>50</v>
      </c>
      <c r="X30" s="62">
        <f>'V20'!$N23</f>
        <v>50</v>
      </c>
      <c r="Y30" s="62">
        <f>'V21'!$N23</f>
        <v>50</v>
      </c>
      <c r="Z30" s="62">
        <f>'V22'!$N23</f>
        <v>50</v>
      </c>
      <c r="AA30" s="62">
        <f>'V23'!$N23</f>
        <v>50</v>
      </c>
      <c r="AB30" s="62">
        <f>'V24'!$N23</f>
        <v>50</v>
      </c>
      <c r="AC30" s="62">
        <f>'V25'!$N23</f>
        <v>50</v>
      </c>
      <c r="AD30" s="62">
        <f>'V26'!$N23</f>
        <v>50</v>
      </c>
      <c r="AE30" s="62">
        <f>'V27'!$N23</f>
        <v>50</v>
      </c>
      <c r="AF30" s="62">
        <f>'V28'!$N23</f>
        <v>50</v>
      </c>
      <c r="AG30" s="62">
        <f>'V29'!$N23</f>
        <v>50</v>
      </c>
      <c r="AH30" s="62">
        <f>'V30'!$N23</f>
        <v>50</v>
      </c>
      <c r="AI30" s="62">
        <f>'V31'!$N23</f>
        <v>50</v>
      </c>
      <c r="AJ30" s="62">
        <f>'V32'!$N23</f>
        <v>50</v>
      </c>
      <c r="AK30" s="62">
        <f>'V33'!$N23</f>
        <v>50</v>
      </c>
      <c r="AL30" s="62">
        <f>'V34'!$N23</f>
        <v>50</v>
      </c>
      <c r="AM30" s="62">
        <f>'V35'!$N23</f>
        <v>50</v>
      </c>
      <c r="AN30" s="62">
        <f>'V36'!$N23</f>
        <v>50</v>
      </c>
      <c r="AO30" s="107"/>
    </row>
    <row r="31" spans="2:41" ht="15" customHeight="1" x14ac:dyDescent="0.5">
      <c r="B31" s="104"/>
      <c r="C31" s="105" t="s">
        <v>64</v>
      </c>
      <c r="D31" s="106" t="s">
        <v>65</v>
      </c>
      <c r="E31" s="62">
        <f>'V1'!$N24</f>
        <v>300</v>
      </c>
      <c r="F31" s="62">
        <f>'V2'!$N24</f>
        <v>300</v>
      </c>
      <c r="G31" s="62">
        <f>'V3'!$N24</f>
        <v>300</v>
      </c>
      <c r="H31" s="62">
        <f>'V4'!$N24</f>
        <v>300</v>
      </c>
      <c r="I31" s="62">
        <f>'V5'!$N24</f>
        <v>300</v>
      </c>
      <c r="J31" s="62">
        <f>'V6'!$N24</f>
        <v>300</v>
      </c>
      <c r="K31" s="62">
        <f>'V7'!$N24</f>
        <v>300</v>
      </c>
      <c r="L31" s="62">
        <f>'V8'!$N24</f>
        <v>300</v>
      </c>
      <c r="M31" s="62">
        <f>'V9'!$N24</f>
        <v>300</v>
      </c>
      <c r="N31" s="62">
        <f>'V10'!$N24</f>
        <v>300</v>
      </c>
      <c r="O31" s="62">
        <f>'V11'!$N24</f>
        <v>300</v>
      </c>
      <c r="P31" s="62">
        <f>'V12'!$N24</f>
        <v>300</v>
      </c>
      <c r="Q31" s="62">
        <f>'V13'!$N24</f>
        <v>300</v>
      </c>
      <c r="R31" s="62">
        <f>'V14'!$N24</f>
        <v>300</v>
      </c>
      <c r="S31" s="62">
        <f>'V15'!$N24</f>
        <v>300</v>
      </c>
      <c r="T31" s="62">
        <f>'V16'!$N24</f>
        <v>300</v>
      </c>
      <c r="U31" s="62">
        <f>'V17'!$N24</f>
        <v>300</v>
      </c>
      <c r="V31" s="62">
        <f>'V18'!$N24</f>
        <v>300</v>
      </c>
      <c r="W31" s="62">
        <f>'V19'!$N24</f>
        <v>600</v>
      </c>
      <c r="X31" s="62">
        <f>'V20'!$N24</f>
        <v>600</v>
      </c>
      <c r="Y31" s="62">
        <f>'V21'!$N24</f>
        <v>600</v>
      </c>
      <c r="Z31" s="62">
        <f>'V22'!$N24</f>
        <v>600</v>
      </c>
      <c r="AA31" s="62">
        <f>'V23'!$N24</f>
        <v>600</v>
      </c>
      <c r="AB31" s="62">
        <f>'V24'!$N24</f>
        <v>600</v>
      </c>
      <c r="AC31" s="62">
        <f>'V25'!$N24</f>
        <v>600</v>
      </c>
      <c r="AD31" s="62">
        <f>'V26'!$N24</f>
        <v>600</v>
      </c>
      <c r="AE31" s="62">
        <f>'V27'!$N24</f>
        <v>600</v>
      </c>
      <c r="AF31" s="62">
        <f>'V28'!$N24</f>
        <v>600</v>
      </c>
      <c r="AG31" s="62">
        <f>'V29'!$N24</f>
        <v>600</v>
      </c>
      <c r="AH31" s="62">
        <f>'V30'!$N24</f>
        <v>600</v>
      </c>
      <c r="AI31" s="62">
        <f>'V31'!$N24</f>
        <v>600</v>
      </c>
      <c r="AJ31" s="62">
        <f>'V32'!$N24</f>
        <v>600</v>
      </c>
      <c r="AK31" s="62">
        <f>'V33'!$N24</f>
        <v>600</v>
      </c>
      <c r="AL31" s="62">
        <f>'V34'!$N24</f>
        <v>600</v>
      </c>
      <c r="AM31" s="62">
        <f>'V35'!$N24</f>
        <v>600</v>
      </c>
      <c r="AN31" s="62">
        <f>'V36'!$N24</f>
        <v>600</v>
      </c>
      <c r="AO31" s="107"/>
    </row>
    <row r="32" spans="2:41" ht="15" customHeight="1" x14ac:dyDescent="0.5">
      <c r="B32" s="74"/>
      <c r="C32" s="55" t="s">
        <v>349</v>
      </c>
      <c r="D32" s="79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</row>
    <row r="33" spans="2:40" ht="15" customHeight="1" x14ac:dyDescent="0.5">
      <c r="B33" s="74"/>
      <c r="C33" s="63" t="s">
        <v>79</v>
      </c>
      <c r="D33" s="79" t="s">
        <v>65</v>
      </c>
      <c r="E33" s="62">
        <f>'V1'!$N26</f>
        <v>1173</v>
      </c>
      <c r="F33" s="62">
        <f>'V2'!$N26</f>
        <v>1173</v>
      </c>
      <c r="G33" s="62">
        <f>'V3'!$N26</f>
        <v>1173</v>
      </c>
      <c r="H33" s="62">
        <f>'V4'!$N26</f>
        <v>1173</v>
      </c>
      <c r="I33" s="62">
        <f>'V5'!$N26</f>
        <v>1173</v>
      </c>
      <c r="J33" s="62">
        <f>'V6'!$N26</f>
        <v>1173</v>
      </c>
      <c r="K33" s="62">
        <f>'V7'!$N26</f>
        <v>1173</v>
      </c>
      <c r="L33" s="62">
        <f>'V8'!$N26</f>
        <v>1173</v>
      </c>
      <c r="M33" s="62">
        <f>'V9'!$N26</f>
        <v>1173</v>
      </c>
      <c r="N33" s="62">
        <f>'V10'!$N26</f>
        <v>1173</v>
      </c>
      <c r="O33" s="62">
        <f>'V11'!$N26</f>
        <v>1173</v>
      </c>
      <c r="P33" s="62">
        <f>'V12'!$N26</f>
        <v>1173</v>
      </c>
      <c r="Q33" s="62">
        <f>'V13'!$N26</f>
        <v>1173</v>
      </c>
      <c r="R33" s="62">
        <f>'V14'!$N26</f>
        <v>1173</v>
      </c>
      <c r="S33" s="62">
        <f>'V15'!$N26</f>
        <v>1173</v>
      </c>
      <c r="T33" s="62">
        <f>'V16'!$N26</f>
        <v>1173</v>
      </c>
      <c r="U33" s="62">
        <f>'V17'!$N26</f>
        <v>1173</v>
      </c>
      <c r="V33" s="62">
        <f>'V18'!$N26</f>
        <v>1173</v>
      </c>
      <c r="W33" s="62">
        <f>'V19'!$N26</f>
        <v>2247</v>
      </c>
      <c r="X33" s="62">
        <f>'V20'!$N26</f>
        <v>2247</v>
      </c>
      <c r="Y33" s="62">
        <f>'V21'!$N26</f>
        <v>2247</v>
      </c>
      <c r="Z33" s="62">
        <f>'V22'!$N26</f>
        <v>2247</v>
      </c>
      <c r="AA33" s="62">
        <f>'V23'!$N26</f>
        <v>2247</v>
      </c>
      <c r="AB33" s="62">
        <f>'V24'!$N26</f>
        <v>2247</v>
      </c>
      <c r="AC33" s="62">
        <f>'V25'!$N26</f>
        <v>2247</v>
      </c>
      <c r="AD33" s="62">
        <f>'V26'!$N26</f>
        <v>2247</v>
      </c>
      <c r="AE33" s="62">
        <f>'V27'!$N26</f>
        <v>2247</v>
      </c>
      <c r="AF33" s="62">
        <f>'V28'!$N26</f>
        <v>2247</v>
      </c>
      <c r="AG33" s="62">
        <f>'V29'!$N26</f>
        <v>2247</v>
      </c>
      <c r="AH33" s="62">
        <f>'V30'!$N26</f>
        <v>2247</v>
      </c>
      <c r="AI33" s="62">
        <f>'V31'!$N26</f>
        <v>2247</v>
      </c>
      <c r="AJ33" s="62">
        <f>'V32'!$N26</f>
        <v>2247</v>
      </c>
      <c r="AK33" s="62">
        <f>'V33'!$N26</f>
        <v>2247</v>
      </c>
      <c r="AL33" s="62">
        <f>'V34'!$N26</f>
        <v>2247</v>
      </c>
      <c r="AM33" s="62">
        <f>'V35'!$N26</f>
        <v>2247</v>
      </c>
      <c r="AN33" s="62">
        <f>'V36'!$N26</f>
        <v>2247</v>
      </c>
    </row>
    <row r="34" spans="2:40" ht="15" customHeight="1" x14ac:dyDescent="0.5">
      <c r="B34" s="74"/>
      <c r="C34" s="63" t="s">
        <v>80</v>
      </c>
      <c r="D34" s="79" t="s">
        <v>65</v>
      </c>
      <c r="E34" s="62">
        <f>'V1'!$N27</f>
        <v>75</v>
      </c>
      <c r="F34" s="62">
        <f>'V2'!$N27</f>
        <v>75</v>
      </c>
      <c r="G34" s="62">
        <f>'V3'!$N27</f>
        <v>75</v>
      </c>
      <c r="H34" s="62">
        <f>'V4'!$N27</f>
        <v>75</v>
      </c>
      <c r="I34" s="62">
        <f>'V5'!$N27</f>
        <v>75</v>
      </c>
      <c r="J34" s="62">
        <f>'V6'!$N27</f>
        <v>75</v>
      </c>
      <c r="K34" s="62">
        <f>'V7'!$N27</f>
        <v>75</v>
      </c>
      <c r="L34" s="62">
        <f>'V8'!$N27</f>
        <v>75</v>
      </c>
      <c r="M34" s="62">
        <f>'V9'!$N27</f>
        <v>75</v>
      </c>
      <c r="N34" s="62">
        <f>'V10'!$N27</f>
        <v>75</v>
      </c>
      <c r="O34" s="62">
        <f>'V11'!$N27</f>
        <v>75</v>
      </c>
      <c r="P34" s="62">
        <f>'V12'!$N27</f>
        <v>75</v>
      </c>
      <c r="Q34" s="62">
        <f>'V13'!$N27</f>
        <v>75</v>
      </c>
      <c r="R34" s="62">
        <f>'V14'!$N27</f>
        <v>75</v>
      </c>
      <c r="S34" s="62">
        <f>'V15'!$N27</f>
        <v>75</v>
      </c>
      <c r="T34" s="62">
        <f>'V16'!$N27</f>
        <v>75</v>
      </c>
      <c r="U34" s="62">
        <f>'V17'!$N27</f>
        <v>75</v>
      </c>
      <c r="V34" s="62">
        <f>'V18'!$N27</f>
        <v>75</v>
      </c>
      <c r="W34" s="62">
        <f>'V19'!$N27</f>
        <v>75</v>
      </c>
      <c r="X34" s="62">
        <f>'V20'!$N27</f>
        <v>75</v>
      </c>
      <c r="Y34" s="62">
        <f>'V21'!$N27</f>
        <v>75</v>
      </c>
      <c r="Z34" s="62">
        <f>'V22'!$N27</f>
        <v>75</v>
      </c>
      <c r="AA34" s="62">
        <f>'V23'!$N27</f>
        <v>75</v>
      </c>
      <c r="AB34" s="62">
        <f>'V24'!$N27</f>
        <v>75</v>
      </c>
      <c r="AC34" s="62">
        <f>'V25'!$N27</f>
        <v>75</v>
      </c>
      <c r="AD34" s="62">
        <f>'V26'!$N27</f>
        <v>75</v>
      </c>
      <c r="AE34" s="62">
        <f>'V27'!$N27</f>
        <v>75</v>
      </c>
      <c r="AF34" s="62">
        <f>'V28'!$N27</f>
        <v>75</v>
      </c>
      <c r="AG34" s="62">
        <f>'V29'!$N27</f>
        <v>75</v>
      </c>
      <c r="AH34" s="62">
        <f>'V30'!$N27</f>
        <v>75</v>
      </c>
      <c r="AI34" s="62">
        <f>'V31'!$N27</f>
        <v>75</v>
      </c>
      <c r="AJ34" s="62">
        <f>'V32'!$N27</f>
        <v>75</v>
      </c>
      <c r="AK34" s="62">
        <f>'V33'!$N27</f>
        <v>75</v>
      </c>
      <c r="AL34" s="62">
        <f>'V34'!$N27</f>
        <v>75</v>
      </c>
      <c r="AM34" s="62">
        <f>'V35'!$N27</f>
        <v>75</v>
      </c>
      <c r="AN34" s="62">
        <f>'V36'!$N27</f>
        <v>75</v>
      </c>
    </row>
    <row r="35" spans="2:40" ht="15" customHeight="1" x14ac:dyDescent="0.5">
      <c r="B35" s="74"/>
      <c r="C35" s="63" t="s">
        <v>81</v>
      </c>
      <c r="D35" s="79" t="s">
        <v>65</v>
      </c>
      <c r="E35" s="62">
        <f>'V1'!$N28</f>
        <v>37.5</v>
      </c>
      <c r="F35" s="62">
        <f>'V2'!$N28</f>
        <v>37.5</v>
      </c>
      <c r="G35" s="62">
        <f>'V3'!$N28</f>
        <v>37.5</v>
      </c>
      <c r="H35" s="62">
        <f>'V4'!$N28</f>
        <v>37.5</v>
      </c>
      <c r="I35" s="62">
        <f>'V5'!$N28</f>
        <v>37.5</v>
      </c>
      <c r="J35" s="62">
        <f>'V6'!$N28</f>
        <v>37.5</v>
      </c>
      <c r="K35" s="62">
        <f>'V7'!$N28</f>
        <v>37.5</v>
      </c>
      <c r="L35" s="62">
        <f>'V8'!$N28</f>
        <v>37.5</v>
      </c>
      <c r="M35" s="62">
        <f>'V9'!$N28</f>
        <v>37.5</v>
      </c>
      <c r="N35" s="62">
        <f>'V10'!$N28</f>
        <v>37.5</v>
      </c>
      <c r="O35" s="62">
        <f>'V11'!$N28</f>
        <v>37.5</v>
      </c>
      <c r="P35" s="62">
        <f>'V12'!$N28</f>
        <v>37.5</v>
      </c>
      <c r="Q35" s="62">
        <f>'V13'!$N28</f>
        <v>37.5</v>
      </c>
      <c r="R35" s="62">
        <f>'V14'!$N28</f>
        <v>37.5</v>
      </c>
      <c r="S35" s="62">
        <f>'V15'!$N28</f>
        <v>37.5</v>
      </c>
      <c r="T35" s="62">
        <f>'V16'!$N28</f>
        <v>37.5</v>
      </c>
      <c r="U35" s="62">
        <f>'V17'!$N28</f>
        <v>37.5</v>
      </c>
      <c r="V35" s="62">
        <f>'V18'!$N28</f>
        <v>37.5</v>
      </c>
      <c r="W35" s="62">
        <f>'V19'!$N28</f>
        <v>0</v>
      </c>
      <c r="X35" s="62">
        <f>'V20'!$N28</f>
        <v>0</v>
      </c>
      <c r="Y35" s="62">
        <f>'V21'!$N28</f>
        <v>0</v>
      </c>
      <c r="Z35" s="62">
        <f>'V22'!$N28</f>
        <v>0</v>
      </c>
      <c r="AA35" s="62">
        <f>'V23'!$N28</f>
        <v>0</v>
      </c>
      <c r="AB35" s="62">
        <f>'V24'!$N28</f>
        <v>0</v>
      </c>
      <c r="AC35" s="62">
        <f>'V25'!$N28</f>
        <v>0</v>
      </c>
      <c r="AD35" s="62">
        <f>'V26'!$N28</f>
        <v>0</v>
      </c>
      <c r="AE35" s="62">
        <f>'V27'!$N28</f>
        <v>0</v>
      </c>
      <c r="AF35" s="62">
        <f>'V28'!$N28</f>
        <v>0</v>
      </c>
      <c r="AG35" s="62">
        <f>'V29'!$N28</f>
        <v>0</v>
      </c>
      <c r="AH35" s="62">
        <f>'V30'!$N28</f>
        <v>0</v>
      </c>
      <c r="AI35" s="62">
        <f>'V31'!$N28</f>
        <v>0</v>
      </c>
      <c r="AJ35" s="62">
        <f>'V32'!$N28</f>
        <v>0</v>
      </c>
      <c r="AK35" s="62">
        <f>'V33'!$N28</f>
        <v>0</v>
      </c>
      <c r="AL35" s="62">
        <f>'V34'!$N28</f>
        <v>0</v>
      </c>
      <c r="AM35" s="62">
        <f>'V35'!$N28</f>
        <v>0</v>
      </c>
      <c r="AN35" s="62">
        <f>'V36'!$N28</f>
        <v>0</v>
      </c>
    </row>
    <row r="36" spans="2:40" ht="15" customHeight="1" x14ac:dyDescent="0.5">
      <c r="B36" s="74"/>
      <c r="C36" s="63" t="s">
        <v>82</v>
      </c>
      <c r="D36" s="79" t="s">
        <v>65</v>
      </c>
      <c r="E36" s="62">
        <f>'V1'!$N29</f>
        <v>0</v>
      </c>
      <c r="F36" s="62">
        <f>'V2'!$N29</f>
        <v>0</v>
      </c>
      <c r="G36" s="62">
        <f>'V3'!$N29</f>
        <v>0</v>
      </c>
      <c r="H36" s="62">
        <f>'V4'!$N29</f>
        <v>0</v>
      </c>
      <c r="I36" s="62">
        <f>'V5'!$N29</f>
        <v>0</v>
      </c>
      <c r="J36" s="62">
        <f>'V6'!$N29</f>
        <v>0</v>
      </c>
      <c r="K36" s="62">
        <f>'V7'!$N29</f>
        <v>0</v>
      </c>
      <c r="L36" s="62">
        <f>'V8'!$N29</f>
        <v>0</v>
      </c>
      <c r="M36" s="62">
        <f>'V9'!$N29</f>
        <v>0</v>
      </c>
      <c r="N36" s="62">
        <f>'V10'!$N29</f>
        <v>0</v>
      </c>
      <c r="O36" s="62">
        <f>'V11'!$N29</f>
        <v>0</v>
      </c>
      <c r="P36" s="62">
        <f>'V12'!$N29</f>
        <v>0</v>
      </c>
      <c r="Q36" s="62">
        <f>'V13'!$N29</f>
        <v>0</v>
      </c>
      <c r="R36" s="62">
        <f>'V14'!$N29</f>
        <v>0</v>
      </c>
      <c r="S36" s="62">
        <f>'V15'!$N29</f>
        <v>0</v>
      </c>
      <c r="T36" s="62">
        <f>'V16'!$N29</f>
        <v>0</v>
      </c>
      <c r="U36" s="62">
        <f>'V17'!$N29</f>
        <v>0</v>
      </c>
      <c r="V36" s="62">
        <f>'V18'!$N29</f>
        <v>0</v>
      </c>
      <c r="W36" s="62">
        <f>'V19'!$N29</f>
        <v>0</v>
      </c>
      <c r="X36" s="62">
        <f>'V20'!$N29</f>
        <v>0</v>
      </c>
      <c r="Y36" s="62">
        <f>'V21'!$N29</f>
        <v>0</v>
      </c>
      <c r="Z36" s="62">
        <f>'V22'!$N29</f>
        <v>0</v>
      </c>
      <c r="AA36" s="62">
        <f>'V23'!$N29</f>
        <v>0</v>
      </c>
      <c r="AB36" s="62">
        <f>'V24'!$N29</f>
        <v>0</v>
      </c>
      <c r="AC36" s="62">
        <f>'V25'!$N29</f>
        <v>0</v>
      </c>
      <c r="AD36" s="62">
        <f>'V26'!$N29</f>
        <v>0</v>
      </c>
      <c r="AE36" s="62">
        <f>'V27'!$N29</f>
        <v>0</v>
      </c>
      <c r="AF36" s="62">
        <f>'V28'!$N29</f>
        <v>0</v>
      </c>
      <c r="AG36" s="62">
        <f>'V29'!$N29</f>
        <v>0</v>
      </c>
      <c r="AH36" s="62">
        <f>'V30'!$N29</f>
        <v>0</v>
      </c>
      <c r="AI36" s="62">
        <f>'V31'!$N29</f>
        <v>0</v>
      </c>
      <c r="AJ36" s="62">
        <f>'V32'!$N29</f>
        <v>0</v>
      </c>
      <c r="AK36" s="62">
        <f>'V33'!$N29</f>
        <v>0</v>
      </c>
      <c r="AL36" s="62">
        <f>'V34'!$N29</f>
        <v>0</v>
      </c>
      <c r="AM36" s="62">
        <f>'V35'!$N29</f>
        <v>0</v>
      </c>
      <c r="AN36" s="62">
        <f>'V36'!$N29</f>
        <v>0</v>
      </c>
    </row>
    <row r="37" spans="2:40" ht="15" customHeight="1" x14ac:dyDescent="0.5">
      <c r="B37" s="74"/>
      <c r="C37" s="63" t="s">
        <v>83</v>
      </c>
      <c r="D37" s="79" t="s">
        <v>65</v>
      </c>
      <c r="E37" s="62">
        <f>'V1'!$N30</f>
        <v>25</v>
      </c>
      <c r="F37" s="62">
        <f>'V2'!$N30</f>
        <v>25</v>
      </c>
      <c r="G37" s="62">
        <f>'V3'!$N30</f>
        <v>25</v>
      </c>
      <c r="H37" s="62">
        <f>'V4'!$N30</f>
        <v>25</v>
      </c>
      <c r="I37" s="62">
        <f>'V5'!$N30</f>
        <v>25</v>
      </c>
      <c r="J37" s="62">
        <f>'V6'!$N30</f>
        <v>25</v>
      </c>
      <c r="K37" s="62">
        <f>'V7'!$N30</f>
        <v>25</v>
      </c>
      <c r="L37" s="62">
        <f>'V8'!$N30</f>
        <v>25</v>
      </c>
      <c r="M37" s="62">
        <f>'V9'!$N30</f>
        <v>25</v>
      </c>
      <c r="N37" s="62">
        <f>'V10'!$N30</f>
        <v>25</v>
      </c>
      <c r="O37" s="62">
        <f>'V11'!$N30</f>
        <v>25</v>
      </c>
      <c r="P37" s="62">
        <f>'V12'!$N30</f>
        <v>25</v>
      </c>
      <c r="Q37" s="62">
        <f>'V13'!$N30</f>
        <v>25</v>
      </c>
      <c r="R37" s="62">
        <f>'V14'!$N30</f>
        <v>25</v>
      </c>
      <c r="S37" s="62">
        <f>'V15'!$N30</f>
        <v>25</v>
      </c>
      <c r="T37" s="62">
        <f>'V16'!$N30</f>
        <v>25</v>
      </c>
      <c r="U37" s="62">
        <f>'V17'!$N30</f>
        <v>25</v>
      </c>
      <c r="V37" s="62">
        <f>'V18'!$N30</f>
        <v>25</v>
      </c>
      <c r="W37" s="62">
        <f>'V19'!$N30</f>
        <v>1750</v>
      </c>
      <c r="X37" s="62">
        <f>'V20'!$N30</f>
        <v>1750</v>
      </c>
      <c r="Y37" s="62">
        <f>'V21'!$N30</f>
        <v>1750</v>
      </c>
      <c r="Z37" s="62">
        <f>'V22'!$N30</f>
        <v>1750</v>
      </c>
      <c r="AA37" s="62">
        <f>'V23'!$N30</f>
        <v>1750</v>
      </c>
      <c r="AB37" s="62">
        <f>'V24'!$N30</f>
        <v>1750</v>
      </c>
      <c r="AC37" s="62">
        <f>'V25'!$N30</f>
        <v>1750</v>
      </c>
      <c r="AD37" s="62">
        <f>'V26'!$N30</f>
        <v>1750</v>
      </c>
      <c r="AE37" s="62">
        <f>'V27'!$N30</f>
        <v>1750</v>
      </c>
      <c r="AF37" s="62">
        <f>'V28'!$N30</f>
        <v>1750</v>
      </c>
      <c r="AG37" s="62">
        <f>'V29'!$N30</f>
        <v>1750</v>
      </c>
      <c r="AH37" s="62">
        <f>'V30'!$N30</f>
        <v>1750</v>
      </c>
      <c r="AI37" s="62">
        <f>'V31'!$N30</f>
        <v>1750</v>
      </c>
      <c r="AJ37" s="62">
        <f>'V32'!$N30</f>
        <v>1750</v>
      </c>
      <c r="AK37" s="62">
        <f>'V33'!$N30</f>
        <v>1750</v>
      </c>
      <c r="AL37" s="62">
        <f>'V34'!$N30</f>
        <v>1750</v>
      </c>
      <c r="AM37" s="62">
        <f>'V35'!$N30</f>
        <v>1750</v>
      </c>
      <c r="AN37" s="62">
        <f>'V36'!$N30</f>
        <v>1750</v>
      </c>
    </row>
    <row r="38" spans="2:40" ht="15" customHeight="1" x14ac:dyDescent="0.5">
      <c r="B38" s="74"/>
      <c r="C38" s="63" t="s">
        <v>15</v>
      </c>
      <c r="D38" s="79" t="s">
        <v>65</v>
      </c>
      <c r="E38" s="62">
        <f>'V1'!$N31</f>
        <v>1610.5</v>
      </c>
      <c r="F38" s="62">
        <f>'V2'!$N31</f>
        <v>1610.5</v>
      </c>
      <c r="G38" s="62">
        <f>'V3'!$N31</f>
        <v>1610.5</v>
      </c>
      <c r="H38" s="62">
        <f>'V4'!$N31</f>
        <v>1610.5</v>
      </c>
      <c r="I38" s="62">
        <f>'V5'!$N31</f>
        <v>1610.5</v>
      </c>
      <c r="J38" s="62">
        <f>'V6'!$N31</f>
        <v>1610.5</v>
      </c>
      <c r="K38" s="62">
        <f>'V7'!$N31</f>
        <v>1610.5</v>
      </c>
      <c r="L38" s="62">
        <f>'V8'!$N31</f>
        <v>1610.5</v>
      </c>
      <c r="M38" s="62">
        <f>'V9'!$N31</f>
        <v>1610.5</v>
      </c>
      <c r="N38" s="62">
        <f>'V10'!$N31</f>
        <v>1610.5</v>
      </c>
      <c r="O38" s="62">
        <f>'V11'!$N31</f>
        <v>1610.5</v>
      </c>
      <c r="P38" s="62">
        <f>'V12'!$N31</f>
        <v>1610.5</v>
      </c>
      <c r="Q38" s="62">
        <f>'V13'!$N31</f>
        <v>1610.5</v>
      </c>
      <c r="R38" s="62">
        <f>'V14'!$N31</f>
        <v>1610.5</v>
      </c>
      <c r="S38" s="62">
        <f>'V15'!$N31</f>
        <v>1610.5</v>
      </c>
      <c r="T38" s="62">
        <f>'V16'!$N31</f>
        <v>1610.5</v>
      </c>
      <c r="U38" s="62">
        <f>'V17'!$N31</f>
        <v>1610.5</v>
      </c>
      <c r="V38" s="62">
        <f>'V18'!$N31</f>
        <v>1610.5</v>
      </c>
      <c r="W38" s="62">
        <f>'V19'!$N31</f>
        <v>4672</v>
      </c>
      <c r="X38" s="62">
        <f>'V20'!$N31</f>
        <v>4672</v>
      </c>
      <c r="Y38" s="62">
        <f>'V21'!$N31</f>
        <v>4672</v>
      </c>
      <c r="Z38" s="62">
        <f>'V22'!$N31</f>
        <v>4672</v>
      </c>
      <c r="AA38" s="62">
        <f>'V23'!$N31</f>
        <v>4672</v>
      </c>
      <c r="AB38" s="62">
        <f>'V24'!$N31</f>
        <v>4672</v>
      </c>
      <c r="AC38" s="62">
        <f>'V25'!$N31</f>
        <v>4672</v>
      </c>
      <c r="AD38" s="62">
        <f>'V26'!$N31</f>
        <v>4672</v>
      </c>
      <c r="AE38" s="62">
        <f>'V27'!$N31</f>
        <v>4672</v>
      </c>
      <c r="AF38" s="62">
        <f>'V28'!$N31</f>
        <v>4672</v>
      </c>
      <c r="AG38" s="62">
        <f>'V29'!$N31</f>
        <v>4672</v>
      </c>
      <c r="AH38" s="62">
        <f>'V30'!$N31</f>
        <v>4672</v>
      </c>
      <c r="AI38" s="62">
        <f>'V31'!$N31</f>
        <v>4672</v>
      </c>
      <c r="AJ38" s="62">
        <f>'V32'!$N31</f>
        <v>4672</v>
      </c>
      <c r="AK38" s="62">
        <f>'V33'!$N31</f>
        <v>4672</v>
      </c>
      <c r="AL38" s="62">
        <f>'V34'!$N31</f>
        <v>4672</v>
      </c>
      <c r="AM38" s="62">
        <f>'V35'!$N31</f>
        <v>4672</v>
      </c>
      <c r="AN38" s="62">
        <f>'V36'!$N31</f>
        <v>4672</v>
      </c>
    </row>
    <row r="39" spans="2:40" ht="15" customHeight="1" x14ac:dyDescent="0.5">
      <c r="B39" s="73" t="s">
        <v>134</v>
      </c>
      <c r="C39" s="69" t="s">
        <v>341</v>
      </c>
      <c r="D39" s="78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</row>
    <row r="40" spans="2:40" ht="15" customHeight="1" x14ac:dyDescent="0.5">
      <c r="B40" s="74"/>
      <c r="C40" s="55"/>
      <c r="D40" s="79"/>
      <c r="E40" s="56">
        <f>'V1'!$N33</f>
        <v>2020</v>
      </c>
      <c r="F40" s="56">
        <f>'V2'!$N33</f>
        <v>2020</v>
      </c>
      <c r="G40" s="56">
        <f>'V3'!$N33</f>
        <v>2020</v>
      </c>
      <c r="H40" s="56">
        <f>'V4'!$N33</f>
        <v>2020</v>
      </c>
      <c r="I40" s="56">
        <f>'V5'!$N33</f>
        <v>2020</v>
      </c>
      <c r="J40" s="56">
        <f>'V6'!$N33</f>
        <v>2020</v>
      </c>
      <c r="K40" s="56">
        <f>'V7'!$N33</f>
        <v>2020</v>
      </c>
      <c r="L40" s="56">
        <f>'V8'!$N33</f>
        <v>2020</v>
      </c>
      <c r="M40" s="56">
        <f>'V9'!$N33</f>
        <v>2020</v>
      </c>
      <c r="N40" s="56">
        <f>'V10'!$N33</f>
        <v>2020</v>
      </c>
      <c r="O40" s="56">
        <f>'V11'!$N33</f>
        <v>2020</v>
      </c>
      <c r="P40" s="56">
        <f>'V12'!$N33</f>
        <v>2020</v>
      </c>
      <c r="Q40" s="56">
        <f>'V13'!$N33</f>
        <v>2020</v>
      </c>
      <c r="R40" s="56">
        <f>'V14'!$N33</f>
        <v>2020</v>
      </c>
      <c r="S40" s="56">
        <f>'V15'!$N33</f>
        <v>2020</v>
      </c>
      <c r="T40" s="56">
        <f>'V16'!$N33</f>
        <v>2020</v>
      </c>
      <c r="U40" s="56">
        <f>'V17'!$N33</f>
        <v>2020</v>
      </c>
      <c r="V40" s="56">
        <f>'V18'!$N33</f>
        <v>2020</v>
      </c>
      <c r="W40" s="56">
        <f>'V19'!$N33</f>
        <v>2020</v>
      </c>
      <c r="X40" s="56">
        <f>'V20'!$N33</f>
        <v>2020</v>
      </c>
      <c r="Y40" s="56">
        <f>'V21'!$N33</f>
        <v>2020</v>
      </c>
      <c r="Z40" s="56">
        <f>'V22'!$N33</f>
        <v>2020</v>
      </c>
      <c r="AA40" s="56">
        <f>'V23'!$N33</f>
        <v>2020</v>
      </c>
      <c r="AB40" s="56">
        <f>'V24'!$N33</f>
        <v>2020</v>
      </c>
      <c r="AC40" s="56">
        <f>'V25'!$N33</f>
        <v>2020</v>
      </c>
      <c r="AD40" s="56">
        <f>'V26'!$N33</f>
        <v>2020</v>
      </c>
      <c r="AE40" s="56">
        <f>'V27'!$N33</f>
        <v>2020</v>
      </c>
      <c r="AF40" s="56">
        <f>'V28'!$N33</f>
        <v>2020</v>
      </c>
      <c r="AG40" s="56">
        <f>'V29'!$N33</f>
        <v>2020</v>
      </c>
      <c r="AH40" s="56">
        <f>'V30'!$N33</f>
        <v>2020</v>
      </c>
      <c r="AI40" s="56">
        <f>'V31'!$N33</f>
        <v>2020</v>
      </c>
      <c r="AJ40" s="56">
        <f>'V32'!$N33</f>
        <v>2020</v>
      </c>
      <c r="AK40" s="56">
        <f>'V33'!$N33</f>
        <v>2020</v>
      </c>
      <c r="AL40" s="56">
        <f>'V34'!$N33</f>
        <v>2020</v>
      </c>
      <c r="AM40" s="56">
        <f>'V35'!$N33</f>
        <v>2020</v>
      </c>
      <c r="AN40" s="56">
        <f>'V36'!$N33</f>
        <v>2020</v>
      </c>
    </row>
    <row r="41" spans="2:40" ht="15" customHeight="1" x14ac:dyDescent="0.5">
      <c r="B41" s="73" t="s">
        <v>157</v>
      </c>
      <c r="C41" s="69" t="s">
        <v>135</v>
      </c>
      <c r="D41" s="78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</row>
    <row r="42" spans="2:40" ht="15" customHeight="1" x14ac:dyDescent="0.5">
      <c r="B42" s="74"/>
      <c r="C42" s="68" t="s">
        <v>356</v>
      </c>
      <c r="D42" s="79"/>
      <c r="E42" s="56" t="str">
        <f>'V1'!$N35</f>
        <v>Germany</v>
      </c>
      <c r="F42" s="56" t="str">
        <f>'V2'!$N35</f>
        <v>Germany</v>
      </c>
      <c r="G42" s="56" t="str">
        <f>'V3'!$N35</f>
        <v>Germany</v>
      </c>
      <c r="H42" s="56" t="str">
        <f>'V4'!$N35</f>
        <v>Germany</v>
      </c>
      <c r="I42" s="56" t="str">
        <f>'V5'!$N35</f>
        <v>Germany</v>
      </c>
      <c r="J42" s="56" t="str">
        <f>'V6'!$N35</f>
        <v>Germany</v>
      </c>
      <c r="K42" s="56" t="str">
        <f>'V7'!$N35</f>
        <v>Germany</v>
      </c>
      <c r="L42" s="56" t="str">
        <f>'V8'!$N35</f>
        <v>Germany</v>
      </c>
      <c r="M42" s="56" t="str">
        <f>'V9'!$N35</f>
        <v>Germany</v>
      </c>
      <c r="N42" s="56" t="str">
        <f>'V10'!$N35</f>
        <v>Germany</v>
      </c>
      <c r="O42" s="56" t="str">
        <f>'V11'!$N35</f>
        <v>Germany</v>
      </c>
      <c r="P42" s="56" t="str">
        <f>'V12'!$N35</f>
        <v>Germany</v>
      </c>
      <c r="Q42" s="56" t="str">
        <f>'V13'!$N35</f>
        <v>Germany</v>
      </c>
      <c r="R42" s="56" t="str">
        <f>'V14'!$N35</f>
        <v>Germany</v>
      </c>
      <c r="S42" s="56" t="str">
        <f>'V15'!$N35</f>
        <v>Germany</v>
      </c>
      <c r="T42" s="56" t="str">
        <f>'V16'!$N35</f>
        <v>Germany</v>
      </c>
      <c r="U42" s="56" t="str">
        <f>'V17'!$N35</f>
        <v>Germany</v>
      </c>
      <c r="V42" s="56" t="str">
        <f>'V18'!$N35</f>
        <v>Germany</v>
      </c>
      <c r="W42" s="56" t="str">
        <f>'V19'!$N35</f>
        <v>Germany</v>
      </c>
      <c r="X42" s="56" t="str">
        <f>'V20'!$N35</f>
        <v>Germany</v>
      </c>
      <c r="Y42" s="56" t="str">
        <f>'V21'!$N35</f>
        <v>Germany</v>
      </c>
      <c r="Z42" s="56" t="str">
        <f>'V22'!$N35</f>
        <v>Germany</v>
      </c>
      <c r="AA42" s="56" t="str">
        <f>'V23'!$N35</f>
        <v>Germany</v>
      </c>
      <c r="AB42" s="56" t="str">
        <f>'V24'!$N35</f>
        <v>Germany</v>
      </c>
      <c r="AC42" s="56" t="str">
        <f>'V25'!$N35</f>
        <v>Germany</v>
      </c>
      <c r="AD42" s="56" t="str">
        <f>'V26'!$N35</f>
        <v>Germany</v>
      </c>
      <c r="AE42" s="56" t="str">
        <f>'V27'!$N35</f>
        <v>Germany</v>
      </c>
      <c r="AF42" s="56" t="str">
        <f>'V28'!$N35</f>
        <v>Germany</v>
      </c>
      <c r="AG42" s="56" t="str">
        <f>'V29'!$N35</f>
        <v>Germany</v>
      </c>
      <c r="AH42" s="56" t="str">
        <f>'V30'!$N35</f>
        <v>Germany</v>
      </c>
      <c r="AI42" s="56" t="str">
        <f>'V31'!$N35</f>
        <v>Germany</v>
      </c>
      <c r="AJ42" s="56" t="str">
        <f>'V32'!$N35</f>
        <v>Germany</v>
      </c>
      <c r="AK42" s="56" t="str">
        <f>'V33'!$N35</f>
        <v>Germany</v>
      </c>
      <c r="AL42" s="56" t="str">
        <f>'V34'!$N35</f>
        <v>Germany</v>
      </c>
      <c r="AM42" s="56" t="str">
        <f>'V35'!$N35</f>
        <v>Germany</v>
      </c>
      <c r="AN42" s="56" t="str">
        <f>'V36'!$N35</f>
        <v>Germany</v>
      </c>
    </row>
    <row r="43" spans="2:40" ht="15" customHeight="1" x14ac:dyDescent="0.5">
      <c r="B43" s="74"/>
      <c r="C43" s="68" t="s">
        <v>357</v>
      </c>
      <c r="D43" s="79"/>
      <c r="E43" s="56" t="str">
        <f>'V1'!$N36</f>
        <v>North Bavaria</v>
      </c>
      <c r="F43" s="56" t="str">
        <f>'V2'!$N36</f>
        <v>North Bavaria</v>
      </c>
      <c r="G43" s="56" t="str">
        <f>'V3'!$N36</f>
        <v>North Bavaria</v>
      </c>
      <c r="H43" s="56" t="str">
        <f>'V4'!$N36</f>
        <v>North Bavaria</v>
      </c>
      <c r="I43" s="56" t="str">
        <f>'V5'!$N36</f>
        <v>North Bavaria</v>
      </c>
      <c r="J43" s="56" t="str">
        <f>'V6'!$N36</f>
        <v>North Bavaria</v>
      </c>
      <c r="K43" s="56" t="str">
        <f>'V7'!$N36</f>
        <v>North Bavaria</v>
      </c>
      <c r="L43" s="56" t="str">
        <f>'V8'!$N36</f>
        <v>North Bavaria</v>
      </c>
      <c r="M43" s="56" t="str">
        <f>'V9'!$N36</f>
        <v>North Bavaria</v>
      </c>
      <c r="N43" s="56" t="str">
        <f>'V10'!$N36</f>
        <v>North Bavaria</v>
      </c>
      <c r="O43" s="56" t="str">
        <f>'V11'!$N36</f>
        <v>North Bavaria</v>
      </c>
      <c r="P43" s="56" t="str">
        <f>'V12'!$N36</f>
        <v>North Bavaria</v>
      </c>
      <c r="Q43" s="56" t="str">
        <f>'V13'!$N36</f>
        <v>North Bavaria</v>
      </c>
      <c r="R43" s="56" t="str">
        <f>'V14'!$N36</f>
        <v>North Bavaria</v>
      </c>
      <c r="S43" s="56" t="str">
        <f>'V15'!$N36</f>
        <v>North Bavaria</v>
      </c>
      <c r="T43" s="56" t="str">
        <f>'V16'!$N36</f>
        <v>North Bavaria</v>
      </c>
      <c r="U43" s="56" t="str">
        <f>'V17'!$N36</f>
        <v>North Bavaria</v>
      </c>
      <c r="V43" s="56" t="str">
        <f>'V18'!$N36</f>
        <v>North Bavaria</v>
      </c>
      <c r="W43" s="56" t="str">
        <f>'V19'!$N36</f>
        <v>North Bavaria</v>
      </c>
      <c r="X43" s="56" t="str">
        <f>'V20'!$N36</f>
        <v>North Bavaria</v>
      </c>
      <c r="Y43" s="56" t="str">
        <f>'V21'!$N36</f>
        <v>North Bavaria</v>
      </c>
      <c r="Z43" s="56" t="str">
        <f>'V22'!$N36</f>
        <v>North Bavaria</v>
      </c>
      <c r="AA43" s="56" t="str">
        <f>'V23'!$N36</f>
        <v>North Bavaria</v>
      </c>
      <c r="AB43" s="56" t="str">
        <f>'V24'!$N36</f>
        <v>North Bavaria</v>
      </c>
      <c r="AC43" s="56" t="str">
        <f>'V25'!$N36</f>
        <v>North Bavaria</v>
      </c>
      <c r="AD43" s="56" t="str">
        <f>'V26'!$N36</f>
        <v>North Bavaria</v>
      </c>
      <c r="AE43" s="56" t="str">
        <f>'V27'!$N36</f>
        <v>North Bavaria</v>
      </c>
      <c r="AF43" s="56" t="str">
        <f>'V28'!$N36</f>
        <v>North Bavaria</v>
      </c>
      <c r="AG43" s="56" t="str">
        <f>'V29'!$N36</f>
        <v>North Bavaria</v>
      </c>
      <c r="AH43" s="56" t="str">
        <f>'V30'!$N36</f>
        <v>North Bavaria</v>
      </c>
      <c r="AI43" s="56" t="str">
        <f>'V31'!$N36</f>
        <v>North Bavaria</v>
      </c>
      <c r="AJ43" s="56" t="str">
        <f>'V32'!$N36</f>
        <v>North Bavaria</v>
      </c>
      <c r="AK43" s="56" t="str">
        <f>'V33'!$N36</f>
        <v>North Bavaria</v>
      </c>
      <c r="AL43" s="56" t="str">
        <f>'V34'!$N36</f>
        <v>North Bavaria</v>
      </c>
      <c r="AM43" s="56" t="str">
        <f>'V35'!$N36</f>
        <v>North Bavaria</v>
      </c>
      <c r="AN43" s="56" t="str">
        <f>'V36'!$N36</f>
        <v>North Bavaria</v>
      </c>
    </row>
    <row r="44" spans="2:40" ht="15" customHeight="1" x14ac:dyDescent="0.5">
      <c r="B44" s="74"/>
      <c r="C44" s="55" t="s">
        <v>326</v>
      </c>
      <c r="D44" s="79"/>
      <c r="E44" s="56" t="str">
        <f>'V1'!$N37</f>
        <v>Jul</v>
      </c>
      <c r="F44" s="56" t="str">
        <f>'V2'!$N37</f>
        <v>Jul</v>
      </c>
      <c r="G44" s="56" t="str">
        <f>'V3'!$N37</f>
        <v>Okt</v>
      </c>
      <c r="H44" s="56" t="str">
        <f>'V4'!$N37</f>
        <v>Okt</v>
      </c>
      <c r="I44" s="56" t="str">
        <f>'V5'!$N37</f>
        <v>Jan</v>
      </c>
      <c r="J44" s="56" t="str">
        <f>'V6'!$N37</f>
        <v>Jan</v>
      </c>
      <c r="K44" s="56" t="str">
        <f>'V7'!$N37</f>
        <v>Jul</v>
      </c>
      <c r="L44" s="56" t="str">
        <f>'V8'!$N37</f>
        <v>Jul</v>
      </c>
      <c r="M44" s="56" t="str">
        <f>'V9'!$N37</f>
        <v>Okt</v>
      </c>
      <c r="N44" s="56" t="str">
        <f>'V10'!$N37</f>
        <v>Okt</v>
      </c>
      <c r="O44" s="56" t="str">
        <f>'V11'!$N37</f>
        <v>Jan</v>
      </c>
      <c r="P44" s="56" t="str">
        <f>'V12'!$N37</f>
        <v>Jan</v>
      </c>
      <c r="Q44" s="56" t="str">
        <f>'V13'!$N37</f>
        <v>Jul</v>
      </c>
      <c r="R44" s="56" t="str">
        <f>'V14'!$N37</f>
        <v>Jul</v>
      </c>
      <c r="S44" s="56" t="str">
        <f>'V15'!$N37</f>
        <v>Okt</v>
      </c>
      <c r="T44" s="56" t="str">
        <f>'V16'!$N37</f>
        <v>Okt</v>
      </c>
      <c r="U44" s="56" t="str">
        <f>'V17'!$N37</f>
        <v>Jan</v>
      </c>
      <c r="V44" s="56" t="str">
        <f>'V18'!$N37</f>
        <v>Jan</v>
      </c>
      <c r="W44" s="56" t="str">
        <f>'V19'!$N37</f>
        <v>Jul</v>
      </c>
      <c r="X44" s="56" t="str">
        <f>'V20'!$N37</f>
        <v>Jul</v>
      </c>
      <c r="Y44" s="56" t="str">
        <f>'V21'!$N37</f>
        <v>Okt</v>
      </c>
      <c r="Z44" s="56" t="str">
        <f>'V22'!$N37</f>
        <v>Okt</v>
      </c>
      <c r="AA44" s="56" t="str">
        <f>'V23'!$N37</f>
        <v>Jan</v>
      </c>
      <c r="AB44" s="56" t="str">
        <f>'V24'!$N37</f>
        <v>Jan</v>
      </c>
      <c r="AC44" s="56" t="str">
        <f>'V25'!$N37</f>
        <v>Jul</v>
      </c>
      <c r="AD44" s="56" t="str">
        <f>'V26'!$N37</f>
        <v>Jul</v>
      </c>
      <c r="AE44" s="56" t="str">
        <f>'V27'!$N37</f>
        <v>Okt</v>
      </c>
      <c r="AF44" s="56" t="str">
        <f>'V28'!$N37</f>
        <v>Okt</v>
      </c>
      <c r="AG44" s="56" t="str">
        <f>'V29'!$N37</f>
        <v>Jan</v>
      </c>
      <c r="AH44" s="56" t="str">
        <f>'V30'!$N37</f>
        <v>Jan</v>
      </c>
      <c r="AI44" s="56" t="str">
        <f>'V31'!$N37</f>
        <v>Jul</v>
      </c>
      <c r="AJ44" s="56" t="str">
        <f>'V32'!$N37</f>
        <v>Jul</v>
      </c>
      <c r="AK44" s="56" t="str">
        <f>'V33'!$N37</f>
        <v>Okt</v>
      </c>
      <c r="AL44" s="56" t="str">
        <f>'V34'!$N37</f>
        <v>Okt</v>
      </c>
      <c r="AM44" s="56" t="str">
        <f>'V35'!$N37</f>
        <v>Jan</v>
      </c>
      <c r="AN44" s="56" t="str">
        <f>'V36'!$N37</f>
        <v>Jan</v>
      </c>
    </row>
    <row r="45" spans="2:40" ht="15" customHeight="1" x14ac:dyDescent="0.5">
      <c r="B45" s="74"/>
      <c r="C45" s="55" t="s">
        <v>149</v>
      </c>
      <c r="D45" s="79"/>
      <c r="E45" s="57">
        <f>'V1'!$N38</f>
        <v>0.60416666666666663</v>
      </c>
      <c r="F45" s="57">
        <f>'V2'!$N38</f>
        <v>0.60416666666666663</v>
      </c>
      <c r="G45" s="57">
        <f>'V3'!$N38</f>
        <v>0.43750000000000022</v>
      </c>
      <c r="H45" s="57">
        <f>'V4'!$N38</f>
        <v>0.43750000000000022</v>
      </c>
      <c r="I45" s="57">
        <f>'V5'!$N38</f>
        <v>0.29166666666666663</v>
      </c>
      <c r="J45" s="57">
        <f>'V6'!$N38</f>
        <v>0.29166666666666663</v>
      </c>
      <c r="K45" s="57">
        <f>'V7'!$N38</f>
        <v>0.60416666666666663</v>
      </c>
      <c r="L45" s="57">
        <f>'V8'!$N38</f>
        <v>0.60416666666666663</v>
      </c>
      <c r="M45" s="57">
        <f>'V9'!$N38</f>
        <v>0.43750000000000022</v>
      </c>
      <c r="N45" s="57">
        <f>'V10'!$N38</f>
        <v>0.43750000000000022</v>
      </c>
      <c r="O45" s="57">
        <f>'V11'!$N38</f>
        <v>0.29166666666666663</v>
      </c>
      <c r="P45" s="57">
        <f>'V12'!$N38</f>
        <v>0.29166666666666663</v>
      </c>
      <c r="Q45" s="57">
        <f>'V13'!$N38</f>
        <v>0.60416666666666663</v>
      </c>
      <c r="R45" s="57">
        <f>'V14'!$N38</f>
        <v>0.60416666666666663</v>
      </c>
      <c r="S45" s="57">
        <f>'V15'!$N38</f>
        <v>0.43750000000000022</v>
      </c>
      <c r="T45" s="57">
        <f>'V16'!$N38</f>
        <v>0.43750000000000022</v>
      </c>
      <c r="U45" s="57">
        <f>'V17'!$N38</f>
        <v>0.29166666666666663</v>
      </c>
      <c r="V45" s="57">
        <f>'V18'!$N38</f>
        <v>0.29166666666666663</v>
      </c>
      <c r="W45" s="57">
        <f>'V19'!$N38</f>
        <v>0.60416666666666663</v>
      </c>
      <c r="X45" s="57">
        <f>'V20'!$N38</f>
        <v>0.60416666666666663</v>
      </c>
      <c r="Y45" s="57">
        <f>'V21'!$N38</f>
        <v>0.43750000000000022</v>
      </c>
      <c r="Z45" s="57">
        <f>'V22'!$N38</f>
        <v>0.43750000000000022</v>
      </c>
      <c r="AA45" s="57">
        <f>'V23'!$N38</f>
        <v>0.29166666666666663</v>
      </c>
      <c r="AB45" s="57">
        <f>'V24'!$N38</f>
        <v>0.29166666666666663</v>
      </c>
      <c r="AC45" s="57">
        <f>'V25'!$N38</f>
        <v>0.60416666666666663</v>
      </c>
      <c r="AD45" s="57">
        <f>'V26'!$N38</f>
        <v>0.60416666666666663</v>
      </c>
      <c r="AE45" s="57">
        <f>'V27'!$N38</f>
        <v>0.43750000000000022</v>
      </c>
      <c r="AF45" s="57">
        <f>'V28'!$N38</f>
        <v>0.43750000000000022</v>
      </c>
      <c r="AG45" s="57">
        <f>'V29'!$N38</f>
        <v>0.29166666666666663</v>
      </c>
      <c r="AH45" s="57">
        <f>'V30'!$N38</f>
        <v>0.29166666666666663</v>
      </c>
      <c r="AI45" s="57">
        <f>'V31'!$N38</f>
        <v>0.60416666666666663</v>
      </c>
      <c r="AJ45" s="57">
        <f>'V32'!$N38</f>
        <v>0.60416666666666663</v>
      </c>
      <c r="AK45" s="57">
        <f>'V33'!$N38</f>
        <v>0.43750000000000022</v>
      </c>
      <c r="AL45" s="57">
        <f>'V34'!$N38</f>
        <v>0.43750000000000022</v>
      </c>
      <c r="AM45" s="57">
        <f>'V35'!$N38</f>
        <v>0.29166666666666663</v>
      </c>
      <c r="AN45" s="57">
        <f>'V36'!$N38</f>
        <v>0.29166666666666663</v>
      </c>
    </row>
    <row r="46" spans="2:40" ht="15" customHeight="1" x14ac:dyDescent="0.5">
      <c r="B46" s="74"/>
      <c r="C46" s="55" t="s">
        <v>153</v>
      </c>
      <c r="D46" s="79" t="s">
        <v>73</v>
      </c>
      <c r="E46" s="58">
        <f>'V1'!$N39</f>
        <v>24.92263659116793</v>
      </c>
      <c r="F46" s="58">
        <f>'V2'!$N39</f>
        <v>24.92263659116793</v>
      </c>
      <c r="G46" s="58">
        <f>'V3'!$N39</f>
        <v>11.862906294191426</v>
      </c>
      <c r="H46" s="58">
        <f>'V4'!$N39</f>
        <v>11.862906294191426</v>
      </c>
      <c r="I46" s="58">
        <f>'V5'!$N39</f>
        <v>-2.1157680307084545</v>
      </c>
      <c r="J46" s="58">
        <f>'V6'!$N39</f>
        <v>-2.1157680307084545</v>
      </c>
      <c r="K46" s="58">
        <f>'V7'!$N39</f>
        <v>24.92263659116793</v>
      </c>
      <c r="L46" s="58">
        <f>'V8'!$N39</f>
        <v>24.92263659116793</v>
      </c>
      <c r="M46" s="58">
        <f>'V9'!$N39</f>
        <v>11.862906294191426</v>
      </c>
      <c r="N46" s="58">
        <f>'V10'!$N39</f>
        <v>11.862906294191426</v>
      </c>
      <c r="O46" s="58">
        <f>'V11'!$N39</f>
        <v>-2.1157680307084545</v>
      </c>
      <c r="P46" s="58">
        <f>'V12'!$N39</f>
        <v>-2.1157680307084545</v>
      </c>
      <c r="Q46" s="58">
        <f>'V13'!$N39</f>
        <v>24.92263659116793</v>
      </c>
      <c r="R46" s="58">
        <f>'V14'!$N39</f>
        <v>24.92263659116793</v>
      </c>
      <c r="S46" s="58">
        <f>'V15'!$N39</f>
        <v>11.862906294191426</v>
      </c>
      <c r="T46" s="58">
        <f>'V16'!$N39</f>
        <v>11.862906294191426</v>
      </c>
      <c r="U46" s="58">
        <f>'V17'!$N39</f>
        <v>-2.1157680307084545</v>
      </c>
      <c r="V46" s="58">
        <f>'V18'!$N39</f>
        <v>-2.1157680307084545</v>
      </c>
      <c r="W46" s="58">
        <f>'V19'!$N39</f>
        <v>24.92263659116793</v>
      </c>
      <c r="X46" s="58">
        <f>'V20'!$N39</f>
        <v>24.92263659116793</v>
      </c>
      <c r="Y46" s="58">
        <f>'V21'!$N39</f>
        <v>11.862906294191426</v>
      </c>
      <c r="Z46" s="58">
        <f>'V22'!$N39</f>
        <v>11.862906294191426</v>
      </c>
      <c r="AA46" s="58">
        <f>'V23'!$N39</f>
        <v>-2.1157680307084545</v>
      </c>
      <c r="AB46" s="58">
        <f>'V24'!$N39</f>
        <v>-2.1157680307084545</v>
      </c>
      <c r="AC46" s="58">
        <f>'V25'!$N39</f>
        <v>24.92263659116793</v>
      </c>
      <c r="AD46" s="58">
        <f>'V26'!$N39</f>
        <v>24.92263659116793</v>
      </c>
      <c r="AE46" s="58">
        <f>'V27'!$N39</f>
        <v>11.862906294191426</v>
      </c>
      <c r="AF46" s="58">
        <f>'V28'!$N39</f>
        <v>11.862906294191426</v>
      </c>
      <c r="AG46" s="58">
        <f>'V29'!$N39</f>
        <v>-2.1157680307084545</v>
      </c>
      <c r="AH46" s="58">
        <f>'V30'!$N39</f>
        <v>-2.1157680307084545</v>
      </c>
      <c r="AI46" s="58">
        <f>'V31'!$N39</f>
        <v>24.92263659116793</v>
      </c>
      <c r="AJ46" s="58">
        <f>'V32'!$N39</f>
        <v>24.92263659116793</v>
      </c>
      <c r="AK46" s="58">
        <f>'V33'!$N39</f>
        <v>11.862906294191426</v>
      </c>
      <c r="AL46" s="58">
        <f>'V34'!$N39</f>
        <v>11.862906294191426</v>
      </c>
      <c r="AM46" s="58">
        <f>'V35'!$N39</f>
        <v>-2.1157680307084545</v>
      </c>
      <c r="AN46" s="58">
        <f>'V36'!$N39</f>
        <v>-2.1157680307084545</v>
      </c>
    </row>
    <row r="47" spans="2:40" ht="15" customHeight="1" x14ac:dyDescent="0.5">
      <c r="B47" s="74"/>
      <c r="C47" s="55" t="s">
        <v>399</v>
      </c>
      <c r="D47" s="79" t="s">
        <v>73</v>
      </c>
      <c r="E47" s="58">
        <f>'V1'!$N40</f>
        <v>23.127741363439931</v>
      </c>
      <c r="F47" s="58">
        <f>'V2'!$N40</f>
        <v>23.127741363439931</v>
      </c>
      <c r="G47" s="58">
        <f>'V3'!$N40</f>
        <v>14.143906709461898</v>
      </c>
      <c r="H47" s="58">
        <f>'V4'!$N40</f>
        <v>14.143906709461898</v>
      </c>
      <c r="I47" s="58">
        <f>'V5'!$N40</f>
        <v>-0.45786257828350063</v>
      </c>
      <c r="J47" s="58">
        <f>'V6'!$N40</f>
        <v>-0.45786257828350063</v>
      </c>
      <c r="K47" s="58">
        <f>'V7'!$N40</f>
        <v>23.614229275625824</v>
      </c>
      <c r="L47" s="58">
        <f>'V8'!$N40</f>
        <v>23.614229275625824</v>
      </c>
      <c r="M47" s="58">
        <f>'V9'!$N40</f>
        <v>14.016238299396331</v>
      </c>
      <c r="N47" s="58">
        <f>'V10'!$N40</f>
        <v>14.016238299396331</v>
      </c>
      <c r="O47" s="58">
        <f>'V11'!$N40</f>
        <v>-0.7695247929233191</v>
      </c>
      <c r="P47" s="58">
        <f>'V12'!$N40</f>
        <v>-0.7695247929233191</v>
      </c>
      <c r="Q47" s="58">
        <f>'V13'!$N40</f>
        <v>23.127741363439931</v>
      </c>
      <c r="R47" s="58">
        <f>'V14'!$N40</f>
        <v>23.127741363439931</v>
      </c>
      <c r="S47" s="58">
        <f>'V15'!$N40</f>
        <v>14.143906709461898</v>
      </c>
      <c r="T47" s="58">
        <f>'V16'!$N40</f>
        <v>14.143906709461898</v>
      </c>
      <c r="U47" s="58">
        <f>'V17'!$N40</f>
        <v>-0.45786257828350063</v>
      </c>
      <c r="V47" s="58">
        <f>'V18'!$N40</f>
        <v>-0.45786257828350063</v>
      </c>
      <c r="W47" s="58">
        <f>'V19'!$N40</f>
        <v>23.127741363439931</v>
      </c>
      <c r="X47" s="58">
        <f>'V20'!$N40</f>
        <v>23.127741363439931</v>
      </c>
      <c r="Y47" s="58">
        <f>'V21'!$N40</f>
        <v>14.143906709461898</v>
      </c>
      <c r="Z47" s="58">
        <f>'V22'!$N40</f>
        <v>14.143906709461898</v>
      </c>
      <c r="AA47" s="58">
        <f>'V23'!$N40</f>
        <v>-0.45786257828350063</v>
      </c>
      <c r="AB47" s="58">
        <f>'V24'!$N40</f>
        <v>-0.45786257828350063</v>
      </c>
      <c r="AC47" s="58">
        <f>'V25'!$N40</f>
        <v>23.614229275625824</v>
      </c>
      <c r="AD47" s="58">
        <f>'V26'!$N40</f>
        <v>23.614229275625824</v>
      </c>
      <c r="AE47" s="58">
        <f>'V27'!$N40</f>
        <v>14.016238299396331</v>
      </c>
      <c r="AF47" s="58">
        <f>'V28'!$N40</f>
        <v>14.016238299396331</v>
      </c>
      <c r="AG47" s="58">
        <f>'V29'!$N40</f>
        <v>-0.7695247929233191</v>
      </c>
      <c r="AH47" s="58">
        <f>'V30'!$N40</f>
        <v>-0.7695247929233191</v>
      </c>
      <c r="AI47" s="58">
        <f>'V31'!$N40</f>
        <v>23.127741363439931</v>
      </c>
      <c r="AJ47" s="58">
        <f>'V32'!$N40</f>
        <v>23.127741363439931</v>
      </c>
      <c r="AK47" s="58">
        <f>'V33'!$N40</f>
        <v>14.143906709461898</v>
      </c>
      <c r="AL47" s="58">
        <f>'V34'!$N40</f>
        <v>14.143906709461898</v>
      </c>
      <c r="AM47" s="58">
        <f>'V35'!$N40</f>
        <v>-0.45786257828350063</v>
      </c>
      <c r="AN47" s="58">
        <f>'V36'!$N40</f>
        <v>-0.45786257828350063</v>
      </c>
    </row>
    <row r="48" spans="2:40" ht="15" customHeight="1" x14ac:dyDescent="0.5">
      <c r="B48" s="73" t="s">
        <v>185</v>
      </c>
      <c r="C48" s="69" t="s">
        <v>263</v>
      </c>
      <c r="D48" s="78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</row>
    <row r="49" spans="2:43" ht="15" customHeight="1" x14ac:dyDescent="0.5">
      <c r="B49" s="74"/>
      <c r="C49" s="55" t="s">
        <v>338</v>
      </c>
      <c r="D49" s="79"/>
      <c r="E49" s="56" t="s">
        <v>400</v>
      </c>
      <c r="F49" s="56" t="s">
        <v>401</v>
      </c>
      <c r="G49" s="56" t="s">
        <v>400</v>
      </c>
      <c r="H49" s="56" t="s">
        <v>401</v>
      </c>
      <c r="I49" s="56" t="s">
        <v>400</v>
      </c>
      <c r="J49" s="56" t="s">
        <v>401</v>
      </c>
      <c r="K49" s="56" t="s">
        <v>402</v>
      </c>
      <c r="L49" s="56" t="s">
        <v>403</v>
      </c>
      <c r="M49" s="56" t="s">
        <v>402</v>
      </c>
      <c r="N49" s="56" t="s">
        <v>403</v>
      </c>
      <c r="O49" s="56" t="s">
        <v>402</v>
      </c>
      <c r="P49" s="56" t="s">
        <v>403</v>
      </c>
      <c r="Q49" s="56" t="str">
        <f>'V13'!$N42</f>
        <v>Artemis flat</v>
      </c>
      <c r="R49" s="56" t="str">
        <f>'V14'!$N42</f>
        <v>Artemis hilly</v>
      </c>
      <c r="S49" s="56" t="str">
        <f>'V15'!$N42</f>
        <v>Artemis flat</v>
      </c>
      <c r="T49" s="56" t="str">
        <f>'V16'!$N42</f>
        <v>Artemis hilly</v>
      </c>
      <c r="U49" s="56" t="str">
        <f>'V17'!$N42</f>
        <v>Artemis flat</v>
      </c>
      <c r="V49" s="56" t="str">
        <f>'V18'!$N42</f>
        <v>Artemis hilly</v>
      </c>
      <c r="W49" s="56" t="s">
        <v>400</v>
      </c>
      <c r="X49" s="56" t="s">
        <v>401</v>
      </c>
      <c r="Y49" s="56" t="s">
        <v>400</v>
      </c>
      <c r="Z49" s="56" t="s">
        <v>401</v>
      </c>
      <c r="AA49" s="56" t="s">
        <v>400</v>
      </c>
      <c r="AB49" s="56" t="s">
        <v>401</v>
      </c>
      <c r="AC49" s="56" t="s">
        <v>402</v>
      </c>
      <c r="AD49" s="56" t="s">
        <v>403</v>
      </c>
      <c r="AE49" s="56" t="s">
        <v>402</v>
      </c>
      <c r="AF49" s="56" t="s">
        <v>403</v>
      </c>
      <c r="AG49" s="56" t="s">
        <v>402</v>
      </c>
      <c r="AH49" s="56" t="s">
        <v>403</v>
      </c>
      <c r="AI49" s="56" t="str">
        <f>'V31'!$N42</f>
        <v>Artemis flat</v>
      </c>
      <c r="AJ49" s="56" t="str">
        <f>'V32'!$N42</f>
        <v>Artemis hilly</v>
      </c>
      <c r="AK49" s="56" t="str">
        <f>'V33'!$N42</f>
        <v>Artemis flat</v>
      </c>
      <c r="AL49" s="56" t="str">
        <f>'V34'!$N42</f>
        <v>Artemis hilly</v>
      </c>
      <c r="AM49" s="56" t="str">
        <f>'V35'!$N42</f>
        <v>Artemis flat</v>
      </c>
      <c r="AN49" s="56" t="str">
        <f>'V36'!$N42</f>
        <v>Artemis hilly</v>
      </c>
    </row>
    <row r="50" spans="2:43" ht="15" customHeight="1" x14ac:dyDescent="0.5">
      <c r="B50" s="74"/>
      <c r="C50" s="55" t="s">
        <v>339</v>
      </c>
      <c r="D50" s="79"/>
      <c r="E50" s="94">
        <f>IF(E56&lt;&gt;0,3%,0)</f>
        <v>0</v>
      </c>
      <c r="F50" s="94">
        <f t="shared" ref="F50:AN50" si="0">IF(F56&lt;&gt;0,3%,0)</f>
        <v>0.03</v>
      </c>
      <c r="G50" s="94">
        <f t="shared" si="0"/>
        <v>0</v>
      </c>
      <c r="H50" s="94">
        <f t="shared" si="0"/>
        <v>0.03</v>
      </c>
      <c r="I50" s="94">
        <f t="shared" si="0"/>
        <v>0</v>
      </c>
      <c r="J50" s="94">
        <f t="shared" si="0"/>
        <v>0.03</v>
      </c>
      <c r="K50" s="94">
        <f t="shared" si="0"/>
        <v>0</v>
      </c>
      <c r="L50" s="94">
        <f t="shared" si="0"/>
        <v>0.03</v>
      </c>
      <c r="M50" s="94">
        <f t="shared" si="0"/>
        <v>0</v>
      </c>
      <c r="N50" s="94">
        <f t="shared" si="0"/>
        <v>0.03</v>
      </c>
      <c r="O50" s="94">
        <f t="shared" si="0"/>
        <v>0</v>
      </c>
      <c r="P50" s="94">
        <f t="shared" si="0"/>
        <v>0.03</v>
      </c>
      <c r="Q50" s="94">
        <f t="shared" si="0"/>
        <v>0</v>
      </c>
      <c r="R50" s="94">
        <f t="shared" si="0"/>
        <v>0.03</v>
      </c>
      <c r="S50" s="94">
        <f t="shared" si="0"/>
        <v>0</v>
      </c>
      <c r="T50" s="94">
        <f t="shared" si="0"/>
        <v>0.03</v>
      </c>
      <c r="U50" s="94">
        <f t="shared" si="0"/>
        <v>0</v>
      </c>
      <c r="V50" s="94">
        <f t="shared" si="0"/>
        <v>0.03</v>
      </c>
      <c r="W50" s="94">
        <f t="shared" si="0"/>
        <v>0</v>
      </c>
      <c r="X50" s="94">
        <f t="shared" si="0"/>
        <v>0.03</v>
      </c>
      <c r="Y50" s="94">
        <f t="shared" si="0"/>
        <v>0</v>
      </c>
      <c r="Z50" s="94">
        <f t="shared" si="0"/>
        <v>0.03</v>
      </c>
      <c r="AA50" s="94">
        <f t="shared" si="0"/>
        <v>0</v>
      </c>
      <c r="AB50" s="94">
        <f t="shared" si="0"/>
        <v>0.03</v>
      </c>
      <c r="AC50" s="94">
        <f t="shared" si="0"/>
        <v>0</v>
      </c>
      <c r="AD50" s="94">
        <f t="shared" si="0"/>
        <v>0.03</v>
      </c>
      <c r="AE50" s="94">
        <f t="shared" si="0"/>
        <v>0</v>
      </c>
      <c r="AF50" s="94">
        <f t="shared" si="0"/>
        <v>0.03</v>
      </c>
      <c r="AG50" s="94">
        <f t="shared" si="0"/>
        <v>0</v>
      </c>
      <c r="AH50" s="94">
        <f t="shared" si="0"/>
        <v>0.03</v>
      </c>
      <c r="AI50" s="94">
        <f t="shared" si="0"/>
        <v>0</v>
      </c>
      <c r="AJ50" s="94">
        <f t="shared" si="0"/>
        <v>0.03</v>
      </c>
      <c r="AK50" s="94">
        <f t="shared" si="0"/>
        <v>0</v>
      </c>
      <c r="AL50" s="94">
        <f t="shared" si="0"/>
        <v>0.03</v>
      </c>
      <c r="AM50" s="94">
        <f t="shared" si="0"/>
        <v>0</v>
      </c>
      <c r="AN50" s="94">
        <f t="shared" si="0"/>
        <v>0.03</v>
      </c>
    </row>
    <row r="51" spans="2:43" ht="15" customHeight="1" x14ac:dyDescent="0.5">
      <c r="B51" s="74"/>
      <c r="C51" s="55" t="s">
        <v>340</v>
      </c>
      <c r="D51" s="79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 t="s">
        <v>398</v>
      </c>
    </row>
    <row r="52" spans="2:43" ht="15" customHeight="1" x14ac:dyDescent="0.5">
      <c r="B52" s="74"/>
      <c r="C52" s="55" t="s">
        <v>333</v>
      </c>
      <c r="D52" s="79" t="s">
        <v>330</v>
      </c>
      <c r="E52" s="62">
        <f>'V1'!$N45</f>
        <v>6540</v>
      </c>
      <c r="F52" s="62">
        <f>'V2'!$N45</f>
        <v>6540</v>
      </c>
      <c r="G52" s="62">
        <f>'V3'!$N45</f>
        <v>6540</v>
      </c>
      <c r="H52" s="62">
        <f>'V4'!$N45</f>
        <v>6540</v>
      </c>
      <c r="I52" s="62">
        <f>'V5'!$N45</f>
        <v>6540</v>
      </c>
      <c r="J52" s="62">
        <f>'V6'!$N45</f>
        <v>6540</v>
      </c>
      <c r="K52" s="62">
        <f>'V7'!$N45</f>
        <v>5400</v>
      </c>
      <c r="L52" s="62">
        <f>'V8'!$N45</f>
        <v>5400</v>
      </c>
      <c r="M52" s="62">
        <f>'V9'!$N45</f>
        <v>5400</v>
      </c>
      <c r="N52" s="62">
        <f>'V10'!$N45</f>
        <v>5400</v>
      </c>
      <c r="O52" s="62">
        <f>'V11'!$N45</f>
        <v>5400</v>
      </c>
      <c r="P52" s="62">
        <f>'V12'!$N45</f>
        <v>5400</v>
      </c>
      <c r="Q52" s="62">
        <f>'V13'!$N45</f>
        <v>6310</v>
      </c>
      <c r="R52" s="62">
        <f>'V14'!$N45</f>
        <v>6310</v>
      </c>
      <c r="S52" s="62">
        <f>'V15'!$N45</f>
        <v>6310</v>
      </c>
      <c r="T52" s="62">
        <f>'V16'!$N45</f>
        <v>6310</v>
      </c>
      <c r="U52" s="62">
        <f>'V17'!$N45</f>
        <v>6310</v>
      </c>
      <c r="V52" s="62">
        <f>'V18'!$N45</f>
        <v>6310</v>
      </c>
      <c r="W52" s="62">
        <f>'V19'!$N45</f>
        <v>6540</v>
      </c>
      <c r="X52" s="62">
        <f>'V20'!$N45</f>
        <v>6540</v>
      </c>
      <c r="Y52" s="62">
        <f>'V21'!$N45</f>
        <v>6540</v>
      </c>
      <c r="Z52" s="62">
        <f>'V22'!$N45</f>
        <v>6540</v>
      </c>
      <c r="AA52" s="62">
        <f>'V23'!$N45</f>
        <v>6540</v>
      </c>
      <c r="AB52" s="62">
        <f>'V24'!$N45</f>
        <v>6540</v>
      </c>
      <c r="AC52" s="62">
        <f>'V25'!$N45</f>
        <v>5400</v>
      </c>
      <c r="AD52" s="62">
        <f>'V26'!$N45</f>
        <v>5400</v>
      </c>
      <c r="AE52" s="62">
        <f>'V27'!$N45</f>
        <v>5400</v>
      </c>
      <c r="AF52" s="62">
        <f>'V28'!$N45</f>
        <v>5400</v>
      </c>
      <c r="AG52" s="62">
        <f>'V29'!$N45</f>
        <v>5400</v>
      </c>
      <c r="AH52" s="62">
        <f>'V30'!$N45</f>
        <v>5400</v>
      </c>
      <c r="AI52" s="62">
        <f>'V31'!$N45</f>
        <v>6310</v>
      </c>
      <c r="AJ52" s="62">
        <f>'V32'!$N45</f>
        <v>6310</v>
      </c>
      <c r="AK52" s="62">
        <f>'V33'!$N45</f>
        <v>6310</v>
      </c>
      <c r="AL52" s="62">
        <f>'V34'!$N45</f>
        <v>6310</v>
      </c>
      <c r="AM52" s="62">
        <f>'V35'!$N45</f>
        <v>6310</v>
      </c>
      <c r="AN52" s="62">
        <f>'V36'!$N45</f>
        <v>6310</v>
      </c>
    </row>
    <row r="53" spans="2:43" ht="15" customHeight="1" x14ac:dyDescent="0.5">
      <c r="B53" s="74"/>
      <c r="C53" s="55" t="s">
        <v>334</v>
      </c>
      <c r="D53" s="79" t="s">
        <v>331</v>
      </c>
      <c r="E53" s="99">
        <f>'V1'!$N46</f>
        <v>64.877490281557513</v>
      </c>
      <c r="F53" s="99">
        <f>'V2'!$N46</f>
        <v>64.877490281557513</v>
      </c>
      <c r="G53" s="99">
        <f>'V3'!$N46</f>
        <v>64.877490281557513</v>
      </c>
      <c r="H53" s="99">
        <f>'V4'!$N46</f>
        <v>64.877490281557513</v>
      </c>
      <c r="I53" s="99">
        <f>'V5'!$N46</f>
        <v>64.877490281557513</v>
      </c>
      <c r="J53" s="99">
        <f>'V6'!$N46</f>
        <v>64.877490281557513</v>
      </c>
      <c r="K53" s="99">
        <f>'V7'!$N46</f>
        <v>69.787166666666664</v>
      </c>
      <c r="L53" s="99">
        <f>'V8'!$N46</f>
        <v>69.787166666666664</v>
      </c>
      <c r="M53" s="99">
        <f>'V9'!$N46</f>
        <v>69.787166666666664</v>
      </c>
      <c r="N53" s="99">
        <f>'V10'!$N46</f>
        <v>69.787166666666664</v>
      </c>
      <c r="O53" s="99">
        <f>'V11'!$N46</f>
        <v>69.787166666666664</v>
      </c>
      <c r="P53" s="99">
        <f>'V12'!$N46</f>
        <v>69.787166666666664</v>
      </c>
      <c r="Q53" s="99">
        <f>'V13'!$N46</f>
        <v>103.39490729689609</v>
      </c>
      <c r="R53" s="99">
        <f>'V14'!$N46</f>
        <v>103.39490729689609</v>
      </c>
      <c r="S53" s="99">
        <f>'V15'!$N46</f>
        <v>103.39490729689609</v>
      </c>
      <c r="T53" s="99">
        <f>'V16'!$N46</f>
        <v>103.39490729689609</v>
      </c>
      <c r="U53" s="99">
        <f>'V17'!$N46</f>
        <v>103.39490729689609</v>
      </c>
      <c r="V53" s="99">
        <f>'V18'!$N46</f>
        <v>103.39490729689609</v>
      </c>
      <c r="W53" s="99">
        <f>'V19'!$N46</f>
        <v>58.389741253401759</v>
      </c>
      <c r="X53" s="99">
        <f>'V20'!$N46</f>
        <v>58.389741253401759</v>
      </c>
      <c r="Y53" s="99">
        <f>'V21'!$N46</f>
        <v>58.389741253401759</v>
      </c>
      <c r="Z53" s="99">
        <f>'V22'!$N46</f>
        <v>58.389741253401759</v>
      </c>
      <c r="AA53" s="99">
        <f>'V23'!$N46</f>
        <v>58.389741253401759</v>
      </c>
      <c r="AB53" s="99">
        <f>'V24'!$N46</f>
        <v>58.389741253401759</v>
      </c>
      <c r="AC53" s="99">
        <f>'V25'!$N46</f>
        <v>60.496654166666659</v>
      </c>
      <c r="AD53" s="99">
        <f>'V26'!$N46</f>
        <v>60.496654166666659</v>
      </c>
      <c r="AE53" s="99">
        <f>'V27'!$N46</f>
        <v>60.496654166666659</v>
      </c>
      <c r="AF53" s="99">
        <f>'V28'!$N46</f>
        <v>60.496654166666659</v>
      </c>
      <c r="AG53" s="99">
        <f>'V29'!$N46</f>
        <v>60.496654166666659</v>
      </c>
      <c r="AH53" s="99">
        <f>'V30'!$N46</f>
        <v>60.496654166666659</v>
      </c>
      <c r="AI53" s="99">
        <f>'V31'!$N46</f>
        <v>88.372648980139445</v>
      </c>
      <c r="AJ53" s="99">
        <f>'V32'!$N46</f>
        <v>85.417128615294644</v>
      </c>
      <c r="AK53" s="99">
        <f>'V33'!$N46</f>
        <v>88.372648980139445</v>
      </c>
      <c r="AL53" s="99">
        <f>'V34'!$N46</f>
        <v>85.417128615294644</v>
      </c>
      <c r="AM53" s="99">
        <f>'V35'!$N46</f>
        <v>88.372648980139445</v>
      </c>
      <c r="AN53" s="99">
        <f>'V36'!$N46</f>
        <v>85.417128615294644</v>
      </c>
    </row>
    <row r="54" spans="2:43" ht="15" customHeight="1" x14ac:dyDescent="0.5">
      <c r="B54" s="74"/>
      <c r="C54" s="55" t="s">
        <v>335</v>
      </c>
      <c r="D54" s="79" t="s">
        <v>332</v>
      </c>
      <c r="E54" s="58">
        <f>'V1'!$N47</f>
        <v>119.82253439729999</v>
      </c>
      <c r="F54" s="58">
        <f>'V2'!$N47</f>
        <v>119.82253439729999</v>
      </c>
      <c r="G54" s="58">
        <f>'V3'!$N47</f>
        <v>119.82253439729999</v>
      </c>
      <c r="H54" s="58">
        <f>'V4'!$N47</f>
        <v>119.82253439729999</v>
      </c>
      <c r="I54" s="58">
        <f>'V5'!$N47</f>
        <v>119.82253439729999</v>
      </c>
      <c r="J54" s="58">
        <f>'V6'!$N47</f>
        <v>119.82253439729999</v>
      </c>
      <c r="K54" s="58">
        <f>'V7'!$N47</f>
        <v>131.30000000000001</v>
      </c>
      <c r="L54" s="58">
        <f>'V8'!$N47</f>
        <v>131.30000000000001</v>
      </c>
      <c r="M54" s="58">
        <f>'V9'!$N47</f>
        <v>131.30000000000001</v>
      </c>
      <c r="N54" s="58">
        <f>'V10'!$N47</f>
        <v>131.30000000000001</v>
      </c>
      <c r="O54" s="58">
        <f>'V11'!$N47</f>
        <v>131.30000000000001</v>
      </c>
      <c r="P54" s="58">
        <f>'V12'!$N47</f>
        <v>131.30000000000001</v>
      </c>
      <c r="Q54" s="58">
        <f>'V13'!$N47</f>
        <v>150.4</v>
      </c>
      <c r="R54" s="58">
        <f>'V14'!$N47</f>
        <v>150.4</v>
      </c>
      <c r="S54" s="58">
        <f>'V15'!$N47</f>
        <v>150.4</v>
      </c>
      <c r="T54" s="58">
        <f>'V16'!$N47</f>
        <v>150.4</v>
      </c>
      <c r="U54" s="58">
        <f>'V17'!$N47</f>
        <v>150.4</v>
      </c>
      <c r="V54" s="58">
        <f>'V18'!$N47</f>
        <v>150.4</v>
      </c>
      <c r="W54" s="58">
        <f>'V19'!$N47</f>
        <v>107.84028095756999</v>
      </c>
      <c r="X54" s="58">
        <f>'V20'!$N47</f>
        <v>107.84028095756999</v>
      </c>
      <c r="Y54" s="58">
        <f>'V21'!$N47</f>
        <v>107.84028095756999</v>
      </c>
      <c r="Z54" s="58">
        <f>'V22'!$N47</f>
        <v>107.84028095756999</v>
      </c>
      <c r="AA54" s="58">
        <f>'V23'!$N47</f>
        <v>107.84028095756999</v>
      </c>
      <c r="AB54" s="58">
        <f>'V24'!$N47</f>
        <v>107.84028095756999</v>
      </c>
      <c r="AC54" s="58">
        <f>'V25'!$N47</f>
        <v>111.605</v>
      </c>
      <c r="AD54" s="58">
        <f>'V26'!$N47</f>
        <v>111.605</v>
      </c>
      <c r="AE54" s="58">
        <f>'V27'!$N47</f>
        <v>111.605</v>
      </c>
      <c r="AF54" s="58">
        <f>'V28'!$N47</f>
        <v>111.605</v>
      </c>
      <c r="AG54" s="58">
        <f>'V29'!$N47</f>
        <v>111.605</v>
      </c>
      <c r="AH54" s="58">
        <f>'V30'!$N47</f>
        <v>111.605</v>
      </c>
      <c r="AI54" s="58">
        <f>'V31'!$N47</f>
        <v>127.84</v>
      </c>
      <c r="AJ54" s="58">
        <f>'V32'!$N47</f>
        <v>120.32000000000001</v>
      </c>
      <c r="AK54" s="58">
        <f>'V33'!$N47</f>
        <v>127.84</v>
      </c>
      <c r="AL54" s="58">
        <f>'V34'!$N47</f>
        <v>120.32000000000001</v>
      </c>
      <c r="AM54" s="58">
        <f>'V35'!$N47</f>
        <v>127.84</v>
      </c>
      <c r="AN54" s="58">
        <f>'V36'!$N47</f>
        <v>120.32000000000001</v>
      </c>
    </row>
    <row r="55" spans="2:43" ht="15" customHeight="1" x14ac:dyDescent="0.5">
      <c r="B55" s="74"/>
      <c r="C55" s="55" t="s">
        <v>336</v>
      </c>
      <c r="D55" s="79" t="s">
        <v>45</v>
      </c>
      <c r="E55" s="59">
        <f>'V1'!$N48</f>
        <v>0.92066770445682411</v>
      </c>
      <c r="F55" s="59">
        <f>'V2'!$N48</f>
        <v>0.92066770445682411</v>
      </c>
      <c r="G55" s="59">
        <f>'V3'!$N48</f>
        <v>0.92066770445682411</v>
      </c>
      <c r="H55" s="59">
        <f>'V4'!$N48</f>
        <v>0.92066770445682411</v>
      </c>
      <c r="I55" s="59">
        <f>'V5'!$N48</f>
        <v>0.92066770445682411</v>
      </c>
      <c r="J55" s="59">
        <f>'V6'!$N48</f>
        <v>0.92066770445682411</v>
      </c>
      <c r="K55" s="59">
        <f>'V7'!$N48</f>
        <v>1.75</v>
      </c>
      <c r="L55" s="59">
        <f>'V8'!$N48</f>
        <v>1.75</v>
      </c>
      <c r="M55" s="59">
        <f>'V9'!$N48</f>
        <v>1.75</v>
      </c>
      <c r="N55" s="59">
        <f>'V10'!$N48</f>
        <v>1.75</v>
      </c>
      <c r="O55" s="59">
        <f>'V11'!$N48</f>
        <v>1.75</v>
      </c>
      <c r="P55" s="59">
        <f>'V12'!$N48</f>
        <v>1.75</v>
      </c>
      <c r="Q55" s="59">
        <f>'V13'!$N48</f>
        <v>2.8611111111111107</v>
      </c>
      <c r="R55" s="59">
        <f>'V14'!$N48</f>
        <v>2.8611111111111107</v>
      </c>
      <c r="S55" s="59">
        <f>'V15'!$N48</f>
        <v>2.8611111111111107</v>
      </c>
      <c r="T55" s="59">
        <f>'V16'!$N48</f>
        <v>2.8611111111111107</v>
      </c>
      <c r="U55" s="59">
        <f>'V17'!$N48</f>
        <v>2.8611111111111107</v>
      </c>
      <c r="V55" s="59">
        <f>'V18'!$N48</f>
        <v>2.8611111111111107</v>
      </c>
      <c r="W55" s="59">
        <f>'V19'!$N48</f>
        <v>0.82860093401114177</v>
      </c>
      <c r="X55" s="59">
        <f>'V20'!$N48</f>
        <v>0.82860093401114177</v>
      </c>
      <c r="Y55" s="59">
        <f>'V21'!$N48</f>
        <v>0.82860093401114177</v>
      </c>
      <c r="Z55" s="59">
        <f>'V22'!$N48</f>
        <v>0.82860093401114177</v>
      </c>
      <c r="AA55" s="59">
        <f>'V23'!$N48</f>
        <v>0.82860093401114177</v>
      </c>
      <c r="AB55" s="59">
        <f>'V24'!$N48</f>
        <v>0.82860093401114177</v>
      </c>
      <c r="AC55" s="59">
        <f>'V25'!$N48</f>
        <v>1.4875</v>
      </c>
      <c r="AD55" s="59">
        <f>'V26'!$N48</f>
        <v>1.4875</v>
      </c>
      <c r="AE55" s="59">
        <f>'V27'!$N48</f>
        <v>1.4875</v>
      </c>
      <c r="AF55" s="59">
        <f>'V28'!$N48</f>
        <v>1.4875</v>
      </c>
      <c r="AG55" s="59">
        <f>'V29'!$N48</f>
        <v>1.4875</v>
      </c>
      <c r="AH55" s="59">
        <f>'V30'!$N48</f>
        <v>1.4875</v>
      </c>
      <c r="AI55" s="59">
        <f>'V31'!$N48</f>
        <v>2.5749999999999997</v>
      </c>
      <c r="AJ55" s="59">
        <f>'V32'!$N48</f>
        <v>2.5749999999999997</v>
      </c>
      <c r="AK55" s="59">
        <f>'V33'!$N48</f>
        <v>2.5749999999999997</v>
      </c>
      <c r="AL55" s="59">
        <f>'V34'!$N48</f>
        <v>2.5749999999999997</v>
      </c>
      <c r="AM55" s="59">
        <f>'V35'!$N48</f>
        <v>2.5749999999999997</v>
      </c>
      <c r="AN55" s="59">
        <f>'V36'!$N48</f>
        <v>2.5749999999999997</v>
      </c>
    </row>
    <row r="56" spans="2:43" ht="15" customHeight="1" x14ac:dyDescent="0.5">
      <c r="B56" s="74"/>
      <c r="C56" s="55" t="s">
        <v>337</v>
      </c>
      <c r="D56" s="79" t="s">
        <v>143</v>
      </c>
      <c r="E56" s="58">
        <f>'V1'!$N49</f>
        <v>0</v>
      </c>
      <c r="F56" s="58">
        <f>'V2'!$N49</f>
        <v>-23.01513960445493</v>
      </c>
      <c r="G56" s="58">
        <f>'V3'!$N49</f>
        <v>0</v>
      </c>
      <c r="H56" s="58">
        <f>'V4'!$N49</f>
        <v>-23.01513960445493</v>
      </c>
      <c r="I56" s="58">
        <f>'V5'!$N49</f>
        <v>0</v>
      </c>
      <c r="J56" s="58">
        <f>'V6'!$N49</f>
        <v>-23.01513960445493</v>
      </c>
      <c r="K56" s="58">
        <f>'V7'!$N49</f>
        <v>0</v>
      </c>
      <c r="L56" s="58">
        <f>'V8'!$N49</f>
        <v>-7.344999999994684</v>
      </c>
      <c r="M56" s="58">
        <f>'V9'!$N49</f>
        <v>0</v>
      </c>
      <c r="N56" s="58">
        <f>'V10'!$N49</f>
        <v>-7.344999999994684</v>
      </c>
      <c r="O56" s="58">
        <f>'V11'!$N49</f>
        <v>0</v>
      </c>
      <c r="P56" s="58">
        <f>'V12'!$N49</f>
        <v>-7.344999999994684</v>
      </c>
      <c r="Q56" s="58">
        <f>'V13'!$N49</f>
        <v>0</v>
      </c>
      <c r="R56" s="58">
        <f>'V14'!$N49</f>
        <v>0.20611442644496947</v>
      </c>
      <c r="S56" s="58">
        <f>'V15'!$N49</f>
        <v>0</v>
      </c>
      <c r="T56" s="58">
        <f>'V16'!$N49</f>
        <v>0.20611442644496947</v>
      </c>
      <c r="U56" s="58">
        <f>'V17'!$N49</f>
        <v>0</v>
      </c>
      <c r="V56" s="58">
        <f>'V18'!$N49</f>
        <v>0.20611442644496947</v>
      </c>
      <c r="W56" s="58">
        <f>'V19'!$N49</f>
        <v>0</v>
      </c>
      <c r="X56" s="58">
        <f>'V20'!$N49</f>
        <v>-23.01513960445493</v>
      </c>
      <c r="Y56" s="58">
        <f>'V21'!$N49</f>
        <v>0</v>
      </c>
      <c r="Z56" s="58">
        <f>'V22'!$N49</f>
        <v>-23.01513960445493</v>
      </c>
      <c r="AA56" s="58">
        <f>'V23'!$N49</f>
        <v>0</v>
      </c>
      <c r="AB56" s="58">
        <f>'V24'!$N49</f>
        <v>-23.01513960445493</v>
      </c>
      <c r="AC56" s="58">
        <f>'V25'!$N49</f>
        <v>0</v>
      </c>
      <c r="AD56" s="58">
        <f>'V26'!$N49</f>
        <v>-7.344999999994684</v>
      </c>
      <c r="AE56" s="58">
        <f>'V27'!$N49</f>
        <v>0</v>
      </c>
      <c r="AF56" s="58">
        <f>'V28'!$N49</f>
        <v>-7.344999999994684</v>
      </c>
      <c r="AG56" s="58">
        <f>'V29'!$N49</f>
        <v>0</v>
      </c>
      <c r="AH56" s="58">
        <f>'V30'!$N49</f>
        <v>-7.344999999994684</v>
      </c>
      <c r="AI56" s="58">
        <f>'V31'!$N49</f>
        <v>0</v>
      </c>
      <c r="AJ56" s="58">
        <f>'V32'!$N49</f>
        <v>0.20611442644496947</v>
      </c>
      <c r="AK56" s="58">
        <f>'V33'!$N49</f>
        <v>0</v>
      </c>
      <c r="AL56" s="58">
        <f>'V34'!$N49</f>
        <v>0.20611442644496947</v>
      </c>
      <c r="AM56" s="58">
        <f>'V35'!$N49</f>
        <v>0</v>
      </c>
      <c r="AN56" s="58">
        <f>'V36'!$N49</f>
        <v>0.20611442644496947</v>
      </c>
    </row>
    <row r="57" spans="2:43" ht="15" customHeight="1" x14ac:dyDescent="0.5">
      <c r="B57" s="73" t="s">
        <v>255</v>
      </c>
      <c r="C57" s="69" t="s">
        <v>353</v>
      </c>
      <c r="D57" s="78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</row>
    <row r="58" spans="2:43" ht="15" customHeight="1" x14ac:dyDescent="0.5">
      <c r="B58" s="74"/>
      <c r="C58" s="55" t="s">
        <v>224</v>
      </c>
      <c r="D58" s="79" t="s">
        <v>225</v>
      </c>
      <c r="E58" s="58">
        <f>'V1'!$N51</f>
        <v>128.25</v>
      </c>
      <c r="F58" s="58">
        <f>'V2'!$N51</f>
        <v>128.25</v>
      </c>
      <c r="G58" s="58">
        <f>'V3'!$N51</f>
        <v>128.25</v>
      </c>
      <c r="H58" s="58">
        <f>'V4'!$N51</f>
        <v>128.25</v>
      </c>
      <c r="I58" s="58">
        <f>'V5'!$N51</f>
        <v>128.25</v>
      </c>
      <c r="J58" s="58">
        <f>'V6'!$N51</f>
        <v>128.25</v>
      </c>
      <c r="K58" s="58">
        <f>'V7'!$N51</f>
        <v>128.25</v>
      </c>
      <c r="L58" s="58">
        <f>'V8'!$N51</f>
        <v>128.25</v>
      </c>
      <c r="M58" s="58">
        <f>'V9'!$N51</f>
        <v>128.25</v>
      </c>
      <c r="N58" s="58">
        <f>'V10'!$N51</f>
        <v>128.25</v>
      </c>
      <c r="O58" s="58">
        <f>'V11'!$N51</f>
        <v>128.25</v>
      </c>
      <c r="P58" s="58">
        <f>'V12'!$N51</f>
        <v>128.25</v>
      </c>
      <c r="Q58" s="58">
        <f>'V13'!$N51</f>
        <v>128.25</v>
      </c>
      <c r="R58" s="58">
        <f>'V14'!$N51</f>
        <v>128.25</v>
      </c>
      <c r="S58" s="58">
        <f>'V15'!$N51</f>
        <v>128.25</v>
      </c>
      <c r="T58" s="58">
        <f>'V16'!$N51</f>
        <v>128.25</v>
      </c>
      <c r="U58" s="58">
        <f>'V17'!$N51</f>
        <v>128.25</v>
      </c>
      <c r="V58" s="58">
        <f>'V18'!$N51</f>
        <v>128.25</v>
      </c>
      <c r="W58" s="58">
        <f>'V19'!$N51</f>
        <v>256.5</v>
      </c>
      <c r="X58" s="58">
        <f>'V20'!$N51</f>
        <v>256.5</v>
      </c>
      <c r="Y58" s="58">
        <f>'V21'!$N51</f>
        <v>256.5</v>
      </c>
      <c r="Z58" s="58">
        <f>'V22'!$N51</f>
        <v>256.5</v>
      </c>
      <c r="AA58" s="58">
        <f>'V23'!$N51</f>
        <v>256.5</v>
      </c>
      <c r="AB58" s="58">
        <f>'V24'!$N51</f>
        <v>256.5</v>
      </c>
      <c r="AC58" s="58">
        <f>'V25'!$N51</f>
        <v>256.5</v>
      </c>
      <c r="AD58" s="58">
        <f>'V26'!$N51</f>
        <v>256.5</v>
      </c>
      <c r="AE58" s="58">
        <f>'V27'!$N51</f>
        <v>256.5</v>
      </c>
      <c r="AF58" s="58">
        <f>'V28'!$N51</f>
        <v>256.5</v>
      </c>
      <c r="AG58" s="58">
        <f>'V29'!$N51</f>
        <v>256.5</v>
      </c>
      <c r="AH58" s="58">
        <f>'V30'!$N51</f>
        <v>256.5</v>
      </c>
      <c r="AI58" s="58">
        <f>'V31'!$N51</f>
        <v>256.5</v>
      </c>
      <c r="AJ58" s="58">
        <f>'V32'!$N51</f>
        <v>256.5</v>
      </c>
      <c r="AK58" s="58">
        <f>'V33'!$N51</f>
        <v>256.5</v>
      </c>
      <c r="AL58" s="58">
        <f>'V34'!$N51</f>
        <v>256.5</v>
      </c>
      <c r="AM58" s="58">
        <f>'V35'!$N51</f>
        <v>256.5</v>
      </c>
      <c r="AN58" s="58">
        <f>'V36'!$N51</f>
        <v>256.5</v>
      </c>
    </row>
    <row r="59" spans="2:43" ht="15" customHeight="1" x14ac:dyDescent="0.5">
      <c r="B59" s="74"/>
      <c r="C59" s="55" t="s">
        <v>226</v>
      </c>
      <c r="D59" s="79" t="s">
        <v>225</v>
      </c>
      <c r="E59" s="58">
        <f>'V1'!$N52</f>
        <v>105.57307092239786</v>
      </c>
      <c r="F59" s="58">
        <f>'V2'!$N52</f>
        <v>103.75395315713328</v>
      </c>
      <c r="G59" s="58">
        <f>'V3'!$N52</f>
        <v>105.31810482073898</v>
      </c>
      <c r="H59" s="58">
        <f>'V4'!$N52</f>
        <v>103.54477544485127</v>
      </c>
      <c r="I59" s="58">
        <f>'V5'!$N52</f>
        <v>104.87089078382294</v>
      </c>
      <c r="J59" s="58">
        <f>'V6'!$N52</f>
        <v>103.13802616721524</v>
      </c>
      <c r="K59" s="58">
        <f>'V7'!$N52</f>
        <v>100.03084126898277</v>
      </c>
      <c r="L59" s="58">
        <f>'V8'!$N52</f>
        <v>99.29313482027105</v>
      </c>
      <c r="M59" s="58">
        <f>'V9'!$N52</f>
        <v>99.679993281426292</v>
      </c>
      <c r="N59" s="58">
        <f>'V10'!$N52</f>
        <v>98.961848701384213</v>
      </c>
      <c r="O59" s="58">
        <f>'V11'!$N52</f>
        <v>99.11317890022147</v>
      </c>
      <c r="P59" s="58">
        <f>'V12'!$N52</f>
        <v>98.418167499433139</v>
      </c>
      <c r="Q59" s="58">
        <f>'V13'!$N52</f>
        <v>80.365790313370695</v>
      </c>
      <c r="R59" s="58">
        <f>'V14'!$N52</f>
        <v>78.11098116940282</v>
      </c>
      <c r="S59" s="58">
        <f>'V15'!$N52</f>
        <v>79.705003107510535</v>
      </c>
      <c r="T59" s="58">
        <f>'V16'!$N52</f>
        <v>77.492417304385413</v>
      </c>
      <c r="U59" s="58">
        <f>'V17'!$N52</f>
        <v>78.616624571220726</v>
      </c>
      <c r="V59" s="58">
        <f>'V18'!$N52</f>
        <v>76.435760175252383</v>
      </c>
      <c r="W59" s="58">
        <f>'V19'!$N52</f>
        <v>204.15086460904246</v>
      </c>
      <c r="X59" s="58">
        <f>'V20'!$N52</f>
        <v>198.38083998834094</v>
      </c>
      <c r="Y59" s="58">
        <f>'V21'!$N52</f>
        <v>203.45999828987792</v>
      </c>
      <c r="Z59" s="58">
        <f>'V22'!$N52</f>
        <v>197.77716726110231</v>
      </c>
      <c r="AA59" s="58">
        <f>'V23'!$N52</f>
        <v>202.20492848109274</v>
      </c>
      <c r="AB59" s="58">
        <f>'V24'!$N52</f>
        <v>196.66243903496439</v>
      </c>
      <c r="AC59" s="58">
        <f>'V25'!$N52</f>
        <v>195.22485372090526</v>
      </c>
      <c r="AD59" s="58">
        <f>'V26'!$N52</f>
        <v>191.81424364954785</v>
      </c>
      <c r="AE59" s="58">
        <f>'V27'!$N52</f>
        <v>194.38390395405193</v>
      </c>
      <c r="AF59" s="58">
        <f>'V28'!$N52</f>
        <v>191.08873760234286</v>
      </c>
      <c r="AG59" s="58">
        <f>'V29'!$N52</f>
        <v>193.02869520749417</v>
      </c>
      <c r="AH59" s="58">
        <f>'V30'!$N52</f>
        <v>189.82998242597131</v>
      </c>
      <c r="AI59" s="58">
        <f>'V31'!$N52</f>
        <v>155.19311397915655</v>
      </c>
      <c r="AJ59" s="58">
        <f>'V32'!$N52</f>
        <v>151.48962020066239</v>
      </c>
      <c r="AK59" s="58">
        <f>'V33'!$N52</f>
        <v>153.78851730427346</v>
      </c>
      <c r="AL59" s="58">
        <f>'V34'!$N52</f>
        <v>150.45793008377763</v>
      </c>
      <c r="AM59" s="58">
        <f>'V35'!$N52</f>
        <v>151.44788643568489</v>
      </c>
      <c r="AN59" s="58">
        <f>'V36'!$N52</f>
        <v>148.63207814280688</v>
      </c>
    </row>
    <row r="60" spans="2:43" ht="15" customHeight="1" x14ac:dyDescent="0.5">
      <c r="B60" s="74"/>
      <c r="C60" s="55" t="s">
        <v>228</v>
      </c>
      <c r="D60" s="79"/>
      <c r="E60" s="108">
        <f>'V1'!$N53</f>
        <v>0.94307716873929148</v>
      </c>
      <c r="F60" s="108">
        <f>'V2'!$N53</f>
        <v>0.942723403871781</v>
      </c>
      <c r="G60" s="108">
        <f>'V3'!$N53</f>
        <v>0.94480247903753301</v>
      </c>
      <c r="H60" s="108">
        <f>'V4'!$N53</f>
        <v>0.94441650095490448</v>
      </c>
      <c r="I60" s="108">
        <f>'V5'!$N53</f>
        <v>0.94443195785153444</v>
      </c>
      <c r="J60" s="108">
        <f>'V6'!$N53</f>
        <v>0.94406263939495461</v>
      </c>
      <c r="K60" s="108">
        <f>'V7'!$N53</f>
        <v>0.94210321160907007</v>
      </c>
      <c r="L60" s="108">
        <f>'V8'!$N53</f>
        <v>0.94199774046631057</v>
      </c>
      <c r="M60" s="108">
        <f>'V9'!$N53</f>
        <v>0.94362153860108688</v>
      </c>
      <c r="N60" s="108">
        <f>'V10'!$N53</f>
        <v>0.94341119717482291</v>
      </c>
      <c r="O60" s="108">
        <f>'V11'!$N53</f>
        <v>0.94313341780403015</v>
      </c>
      <c r="P60" s="108">
        <f>'V12'!$N53</f>
        <v>0.94295387090447524</v>
      </c>
      <c r="Q60" s="108">
        <f>'V13'!$N53</f>
        <v>0.93799644401521209</v>
      </c>
      <c r="R60" s="108">
        <f>'V14'!$N53</f>
        <v>0.93761718783630554</v>
      </c>
      <c r="S60" s="108">
        <f>'V15'!$N53</f>
        <v>0.93989693324230783</v>
      </c>
      <c r="T60" s="108">
        <f>'V16'!$N53</f>
        <v>0.93947307326359297</v>
      </c>
      <c r="U60" s="108">
        <f>'V17'!$N53</f>
        <v>0.93938973537846537</v>
      </c>
      <c r="V60" s="108">
        <f>'V18'!$N53</f>
        <v>0.93898308532115426</v>
      </c>
      <c r="W60" s="108">
        <f>'V19'!$N53</f>
        <v>0.94233892790855101</v>
      </c>
      <c r="X60" s="108">
        <f>'V20'!$N53</f>
        <v>0.94178750837587011</v>
      </c>
      <c r="Y60" s="108">
        <f>'V21'!$N53</f>
        <v>0.94405253133430589</v>
      </c>
      <c r="Z60" s="108">
        <f>'V22'!$N53</f>
        <v>0.94346049881425886</v>
      </c>
      <c r="AA60" s="108">
        <f>'V23'!$N53</f>
        <v>0.9436445461442784</v>
      </c>
      <c r="AB60" s="108">
        <f>'V24'!$N53</f>
        <v>0.94307725269965081</v>
      </c>
      <c r="AC60" s="108">
        <f>'V25'!$N53</f>
        <v>0.94161375372739931</v>
      </c>
      <c r="AD60" s="108">
        <f>'V26'!$N53</f>
        <v>0.94133428890060766</v>
      </c>
      <c r="AE60" s="108">
        <f>'V27'!$N53</f>
        <v>0.94310933038458233</v>
      </c>
      <c r="AF60" s="108">
        <f>'V28'!$N53</f>
        <v>0.94270216057076972</v>
      </c>
      <c r="AG60" s="108">
        <f>'V29'!$N53</f>
        <v>0.94260182048124674</v>
      </c>
      <c r="AH60" s="108">
        <f>'V30'!$N53</f>
        <v>0.94223813309983406</v>
      </c>
      <c r="AI60" s="108">
        <f>'V31'!$N53</f>
        <v>0.93749745530882278</v>
      </c>
      <c r="AJ60" s="108">
        <f>'V32'!$N53</f>
        <v>0.9372297152239385</v>
      </c>
      <c r="AK60" s="108">
        <f>'V33'!$N53</f>
        <v>0.93938198418150098</v>
      </c>
      <c r="AL60" s="108">
        <f>'V34'!$N53</f>
        <v>0.93905482793025941</v>
      </c>
      <c r="AM60" s="108">
        <f>'V35'!$N53</f>
        <v>0.93886430949016131</v>
      </c>
      <c r="AN60" s="108">
        <f>'V36'!$N53</f>
        <v>0.93859820881937217</v>
      </c>
      <c r="AO60" s="122">
        <f>MAX($E60:$AN60)</f>
        <v>0.94480247903753301</v>
      </c>
      <c r="AP60" s="122">
        <f>MIN($E60:$AN60)</f>
        <v>0.9372297152239385</v>
      </c>
      <c r="AQ60" s="122">
        <f>AVERAGE($E60:$AN60)</f>
        <v>0.94157441219061788</v>
      </c>
    </row>
    <row r="61" spans="2:43" ht="15" customHeight="1" x14ac:dyDescent="0.5">
      <c r="B61" s="74"/>
      <c r="C61" s="55" t="s">
        <v>354</v>
      </c>
      <c r="D61" s="79"/>
      <c r="E61" s="108">
        <f>'V1'!$N54</f>
        <v>0.67532342231770537</v>
      </c>
      <c r="F61" s="108">
        <f>'V2'!$N54</f>
        <v>0.68894846522251374</v>
      </c>
      <c r="G61" s="108">
        <f>'V3'!$N54</f>
        <v>0.67654029077986622</v>
      </c>
      <c r="H61" s="108">
        <f>'V4'!$N54</f>
        <v>0.69021429059905592</v>
      </c>
      <c r="I61" s="108">
        <f>'V5'!$N54</f>
        <v>0.67609366505872381</v>
      </c>
      <c r="J61" s="108">
        <f>'V6'!$N54</f>
        <v>0.68993716502586389</v>
      </c>
      <c r="K61" s="108">
        <f>'V7'!$N54</f>
        <v>0.67249884685332184</v>
      </c>
      <c r="L61" s="108">
        <f>'V8'!$N54</f>
        <v>0.67799329472028869</v>
      </c>
      <c r="M61" s="108">
        <f>'V9'!$N54</f>
        <v>0.67350650119887678</v>
      </c>
      <c r="N61" s="108">
        <f>'V10'!$N54</f>
        <v>0.67875726590689678</v>
      </c>
      <c r="O61" s="108">
        <f>'V11'!$N54</f>
        <v>0.67315010612476367</v>
      </c>
      <c r="P61" s="108">
        <f>'V12'!$N54</f>
        <v>0.67824453266834983</v>
      </c>
      <c r="Q61" s="108">
        <f>'V13'!$N54</f>
        <v>0.67676603409862712</v>
      </c>
      <c r="R61" s="108">
        <f>'V14'!$N54</f>
        <v>0.67395460348382652</v>
      </c>
      <c r="S61" s="108">
        <f>'V15'!$N54</f>
        <v>0.67813177527531721</v>
      </c>
      <c r="T61" s="108">
        <f>'V16'!$N54</f>
        <v>0.67490573406922916</v>
      </c>
      <c r="U61" s="108">
        <f>'V17'!$N54</f>
        <v>0.67774900871807797</v>
      </c>
      <c r="V61" s="108">
        <f>'V18'!$N54</f>
        <v>0.67377916163018736</v>
      </c>
      <c r="W61" s="108">
        <f>'V19'!$N54</f>
        <v>0.66249605787648658</v>
      </c>
      <c r="X61" s="108">
        <f>'V20'!$N54</f>
        <v>0.68338487664849834</v>
      </c>
      <c r="Y61" s="108">
        <f>'V21'!$N54</f>
        <v>0.66348828590307685</v>
      </c>
      <c r="Z61" s="108">
        <f>'V22'!$N54</f>
        <v>0.68459819291130852</v>
      </c>
      <c r="AA61" s="108">
        <f>'V23'!$N54</f>
        <v>0.66296512447833444</v>
      </c>
      <c r="AB61" s="108">
        <f>'V24'!$N54</f>
        <v>0.6842134787636952</v>
      </c>
      <c r="AC61" s="108">
        <f>'V25'!$N54</f>
        <v>0.65462633450405028</v>
      </c>
      <c r="AD61" s="108">
        <f>'V26'!$N54</f>
        <v>0.67781741987883559</v>
      </c>
      <c r="AE61" s="108">
        <f>'V27'!$N54</f>
        <v>0.65560912031516871</v>
      </c>
      <c r="AF61" s="108">
        <f>'V28'!$N54</f>
        <v>0.67791561324634875</v>
      </c>
      <c r="AG61" s="108">
        <f>'V29'!$N54</f>
        <v>0.65521893973092948</v>
      </c>
      <c r="AH61" s="108">
        <f>'V30'!$N54</f>
        <v>0.6764747238785711</v>
      </c>
      <c r="AI61" s="108">
        <f>'V31'!$N54</f>
        <v>0.6522500054854049</v>
      </c>
      <c r="AJ61" s="108">
        <f>'V32'!$N54</f>
        <v>0.66910216987386417</v>
      </c>
      <c r="AK61" s="108">
        <f>'V33'!$N54</f>
        <v>0.65339598651884201</v>
      </c>
      <c r="AL61" s="108">
        <f>'V34'!$N54</f>
        <v>0.6693897053158463</v>
      </c>
      <c r="AM61" s="108">
        <f>'V35'!$N54</f>
        <v>0.65288550519298916</v>
      </c>
      <c r="AN61" s="108">
        <f>'V36'!$N54</f>
        <v>0.66766122345282186</v>
      </c>
      <c r="AO61" s="122">
        <f>MAX($E61:$AN61)</f>
        <v>0.69021429059905592</v>
      </c>
      <c r="AP61" s="122">
        <f>MIN($E61:$AN61)</f>
        <v>0.6522500054854049</v>
      </c>
      <c r="AQ61" s="122">
        <f>AVERAGE($E61:$AN61)</f>
        <v>0.67249963688129344</v>
      </c>
    </row>
    <row r="62" spans="2:43" ht="15" customHeight="1" x14ac:dyDescent="0.5">
      <c r="B62" s="73" t="s">
        <v>273</v>
      </c>
      <c r="C62" s="71" t="s">
        <v>256</v>
      </c>
      <c r="D62" s="78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</row>
    <row r="63" spans="2:43" ht="15" customHeight="1" x14ac:dyDescent="0.5">
      <c r="B63" s="74"/>
      <c r="C63" s="64" t="s">
        <v>261</v>
      </c>
      <c r="D63" s="81" t="s">
        <v>55</v>
      </c>
      <c r="E63" s="59">
        <f>'V1'!$N56</f>
        <v>0</v>
      </c>
      <c r="F63" s="59">
        <f>'V2'!$N56</f>
        <v>0</v>
      </c>
      <c r="G63" s="59">
        <f>'V3'!$N56</f>
        <v>0.11007346336170439</v>
      </c>
      <c r="H63" s="59">
        <f>'V4'!$N56</f>
        <v>0.11007346336170439</v>
      </c>
      <c r="I63" s="59">
        <f>'V5'!$N56</f>
        <v>0.60055326423538435</v>
      </c>
      <c r="J63" s="59">
        <f>'V6'!$N56</f>
        <v>0.60055326423538435</v>
      </c>
      <c r="K63" s="59">
        <f>'V7'!$N56</f>
        <v>0</v>
      </c>
      <c r="L63" s="59">
        <f>'V8'!$N56</f>
        <v>0</v>
      </c>
      <c r="M63" s="59">
        <f>'V9'!$N56</f>
        <v>0.11007346336170439</v>
      </c>
      <c r="N63" s="59">
        <f>'V10'!$N56</f>
        <v>0.11007346336170439</v>
      </c>
      <c r="O63" s="59">
        <f>'V11'!$N56</f>
        <v>0.60055326423538435</v>
      </c>
      <c r="P63" s="59">
        <f>'V12'!$N56</f>
        <v>0.60055326423538435</v>
      </c>
      <c r="Q63" s="59">
        <f>'V13'!$N56</f>
        <v>0</v>
      </c>
      <c r="R63" s="59">
        <f>'V14'!$N56</f>
        <v>0</v>
      </c>
      <c r="S63" s="59">
        <f>'V15'!$N56</f>
        <v>0.11007346336170439</v>
      </c>
      <c r="T63" s="59">
        <f>'V16'!$N56</f>
        <v>0.11007346336170439</v>
      </c>
      <c r="U63" s="59">
        <f>'V17'!$N56</f>
        <v>0.60055326423538435</v>
      </c>
      <c r="V63" s="59">
        <f>'V18'!$N56</f>
        <v>0.60055326423538435</v>
      </c>
      <c r="W63" s="59">
        <f>'V19'!$N56</f>
        <v>0</v>
      </c>
      <c r="X63" s="59">
        <f>'V20'!$N56</f>
        <v>0</v>
      </c>
      <c r="Y63" s="59">
        <f>'V21'!$N56</f>
        <v>0.22014692672340877</v>
      </c>
      <c r="Z63" s="59">
        <f>'V22'!$N56</f>
        <v>0.22014692672340877</v>
      </c>
      <c r="AA63" s="59">
        <f>'V23'!$N56</f>
        <v>1.2011065284707687</v>
      </c>
      <c r="AB63" s="59">
        <f>'V24'!$N56</f>
        <v>1.2011065284707687</v>
      </c>
      <c r="AC63" s="59">
        <f>'V25'!$N56</f>
        <v>0</v>
      </c>
      <c r="AD63" s="59">
        <f>'V26'!$N56</f>
        <v>0</v>
      </c>
      <c r="AE63" s="59">
        <f>'V27'!$N56</f>
        <v>0.22014692672340877</v>
      </c>
      <c r="AF63" s="59">
        <f>'V28'!$N56</f>
        <v>0.22014692672340877</v>
      </c>
      <c r="AG63" s="59">
        <f>'V29'!$N56</f>
        <v>1.2011065284707687</v>
      </c>
      <c r="AH63" s="59">
        <f>'V30'!$N56</f>
        <v>1.2011065284707687</v>
      </c>
      <c r="AI63" s="59">
        <f>'V31'!$N56</f>
        <v>0</v>
      </c>
      <c r="AJ63" s="59">
        <f>'V32'!$N56</f>
        <v>0</v>
      </c>
      <c r="AK63" s="59">
        <f>'V33'!$N56</f>
        <v>0.22014692672340877</v>
      </c>
      <c r="AL63" s="59">
        <f>'V34'!$N56</f>
        <v>0.22014692672340877</v>
      </c>
      <c r="AM63" s="59">
        <f>'V35'!$N56</f>
        <v>1.2011065284707687</v>
      </c>
      <c r="AN63" s="59">
        <f>'V36'!$N56</f>
        <v>1.2011065284707687</v>
      </c>
    </row>
    <row r="64" spans="2:43" ht="15" customHeight="1" x14ac:dyDescent="0.5">
      <c r="B64" s="74"/>
      <c r="C64" s="64" t="s">
        <v>262</v>
      </c>
      <c r="D64" s="81" t="s">
        <v>55</v>
      </c>
      <c r="E64" s="59">
        <f>'V1'!$N57</f>
        <v>0</v>
      </c>
      <c r="F64" s="59">
        <f>'V2'!$N57</f>
        <v>0</v>
      </c>
      <c r="G64" s="59">
        <f>'V3'!$N57</f>
        <v>0</v>
      </c>
      <c r="H64" s="59">
        <f>'V4'!$N57</f>
        <v>0</v>
      </c>
      <c r="I64" s="59">
        <f>'V5'!$N57</f>
        <v>0</v>
      </c>
      <c r="J64" s="59">
        <f>'V6'!$N57</f>
        <v>0</v>
      </c>
      <c r="K64" s="59">
        <f>'V7'!$N57</f>
        <v>0</v>
      </c>
      <c r="L64" s="59">
        <f>'V8'!$N57</f>
        <v>0</v>
      </c>
      <c r="M64" s="59">
        <f>'V9'!$N57</f>
        <v>0</v>
      </c>
      <c r="N64" s="59">
        <f>'V10'!$N57</f>
        <v>0</v>
      </c>
      <c r="O64" s="59">
        <f>'V11'!$N57</f>
        <v>0</v>
      </c>
      <c r="P64" s="59">
        <f>'V12'!$N57</f>
        <v>0</v>
      </c>
      <c r="Q64" s="59">
        <f>'V13'!$N57</f>
        <v>0</v>
      </c>
      <c r="R64" s="59">
        <f>'V14'!$N57</f>
        <v>0</v>
      </c>
      <c r="S64" s="59">
        <f>'V15'!$N57</f>
        <v>0</v>
      </c>
      <c r="T64" s="59">
        <f>'V16'!$N57</f>
        <v>0</v>
      </c>
      <c r="U64" s="59">
        <f>'V17'!$N57</f>
        <v>0</v>
      </c>
      <c r="V64" s="59">
        <f>'V18'!$N57</f>
        <v>0</v>
      </c>
      <c r="W64" s="59">
        <f>'V19'!$N57</f>
        <v>0</v>
      </c>
      <c r="X64" s="59">
        <f>'V20'!$N57</f>
        <v>0</v>
      </c>
      <c r="Y64" s="59">
        <f>'V21'!$N57</f>
        <v>0</v>
      </c>
      <c r="Z64" s="59">
        <f>'V22'!$N57</f>
        <v>0</v>
      </c>
      <c r="AA64" s="59">
        <f>'V23'!$N57</f>
        <v>0</v>
      </c>
      <c r="AB64" s="59">
        <f>'V24'!$N57</f>
        <v>0</v>
      </c>
      <c r="AC64" s="59">
        <f>'V25'!$N57</f>
        <v>0</v>
      </c>
      <c r="AD64" s="59">
        <f>'V26'!$N57</f>
        <v>0</v>
      </c>
      <c r="AE64" s="59">
        <f>'V27'!$N57</f>
        <v>0</v>
      </c>
      <c r="AF64" s="59">
        <f>'V28'!$N57</f>
        <v>0</v>
      </c>
      <c r="AG64" s="59">
        <f>'V29'!$N57</f>
        <v>0</v>
      </c>
      <c r="AH64" s="59">
        <f>'V30'!$N57</f>
        <v>0</v>
      </c>
      <c r="AI64" s="59">
        <f>'V31'!$N57</f>
        <v>0</v>
      </c>
      <c r="AJ64" s="59">
        <f>'V32'!$N57</f>
        <v>0</v>
      </c>
      <c r="AK64" s="59">
        <f>'V33'!$N57</f>
        <v>0</v>
      </c>
      <c r="AL64" s="59">
        <f>'V34'!$N57</f>
        <v>0</v>
      </c>
      <c r="AM64" s="59">
        <f>'V35'!$N57</f>
        <v>0</v>
      </c>
      <c r="AN64" s="59">
        <f>'V36'!$N57</f>
        <v>0</v>
      </c>
    </row>
    <row r="65" spans="2:40" ht="15" customHeight="1" x14ac:dyDescent="0.5">
      <c r="B65" s="74"/>
      <c r="C65" s="65" t="s">
        <v>263</v>
      </c>
      <c r="D65" s="81" t="s">
        <v>55</v>
      </c>
      <c r="E65" s="59">
        <f>'V1'!$N58</f>
        <v>9.5481806642535325</v>
      </c>
      <c r="F65" s="59">
        <f>'V2'!$N58</f>
        <v>10.314124986470198</v>
      </c>
      <c r="G65" s="59">
        <f>'V3'!$N58</f>
        <v>9.655534812320429</v>
      </c>
      <c r="H65" s="59">
        <f>'V4'!$N58</f>
        <v>10.402199812694203</v>
      </c>
      <c r="I65" s="59">
        <f>'V5'!$N58</f>
        <v>9.8438354594429711</v>
      </c>
      <c r="J65" s="59">
        <f>'V6'!$N58</f>
        <v>10.573462666435688</v>
      </c>
      <c r="K65" s="59">
        <f>'V7'!$N58</f>
        <v>11.881751044638834</v>
      </c>
      <c r="L65" s="59">
        <f>'V8'!$N58</f>
        <v>12.192364286201665</v>
      </c>
      <c r="M65" s="59">
        <f>'V9'!$N58</f>
        <v>12.029476513083667</v>
      </c>
      <c r="N65" s="59">
        <f>'V10'!$N58</f>
        <v>12.331853178364542</v>
      </c>
      <c r="O65" s="59">
        <f>'V11'!$N58</f>
        <v>12.26813519990675</v>
      </c>
      <c r="P65" s="59">
        <f>'V12'!$N58</f>
        <v>12.560771579186047</v>
      </c>
      <c r="Q65" s="59">
        <f>'V13'!$N58</f>
        <v>20.16177249963339</v>
      </c>
      <c r="R65" s="59">
        <f>'V14'!$N58</f>
        <v>21.111165823409337</v>
      </c>
      <c r="S65" s="59">
        <f>'V15'!$N58</f>
        <v>20.439998691574512</v>
      </c>
      <c r="T65" s="59">
        <f>'V16'!$N58</f>
        <v>21.371613766574562</v>
      </c>
      <c r="U65" s="59">
        <f>'V17'!$N58</f>
        <v>20.898263338433381</v>
      </c>
      <c r="V65" s="59">
        <f>'V18'!$N58</f>
        <v>21.816522031472683</v>
      </c>
      <c r="W65" s="59">
        <f>'V19'!$N58</f>
        <v>22.041741217245281</v>
      </c>
      <c r="X65" s="59">
        <f>'V20'!$N58</f>
        <v>24.471225268066974</v>
      </c>
      <c r="Y65" s="59">
        <f>'V21'!$N58</f>
        <v>22.332632298998778</v>
      </c>
      <c r="Z65" s="59">
        <f>'V22'!$N58</f>
        <v>24.725403258483244</v>
      </c>
      <c r="AA65" s="59">
        <f>'V23'!$N58</f>
        <v>22.861082744803056</v>
      </c>
      <c r="AB65" s="59">
        <f>'V24'!$N58</f>
        <v>25.194762511593943</v>
      </c>
      <c r="AC65" s="59">
        <f>'V25'!$N58</f>
        <v>25.800061591197789</v>
      </c>
      <c r="AD65" s="59">
        <f>'V26'!$N58</f>
        <v>27.236107937032489</v>
      </c>
      <c r="AE65" s="59">
        <f>'V27'!$N58</f>
        <v>26.154145703557084</v>
      </c>
      <c r="AF65" s="59">
        <f>'V28'!$N58</f>
        <v>27.541584167434586</v>
      </c>
      <c r="AG65" s="59">
        <f>'V29'!$N58</f>
        <v>26.724759912634035</v>
      </c>
      <c r="AH65" s="59">
        <f>'V30'!$N58</f>
        <v>28.07158634695945</v>
      </c>
      <c r="AI65" s="59">
        <f>'V31'!$N58</f>
        <v>42.655530956144609</v>
      </c>
      <c r="AJ65" s="59">
        <f>'V32'!$N58</f>
        <v>44.21489675761584</v>
      </c>
      <c r="AK65" s="59">
        <f>'V33'!$N58</f>
        <v>43.246940082411186</v>
      </c>
      <c r="AL65" s="59">
        <f>'V34'!$N58</f>
        <v>44.649292596304157</v>
      </c>
      <c r="AM65" s="59">
        <f>'V35'!$N58</f>
        <v>44.232468869185311</v>
      </c>
      <c r="AN65" s="59">
        <f>'V36'!$N58</f>
        <v>45.418072360923425</v>
      </c>
    </row>
    <row r="66" spans="2:40" ht="15" customHeight="1" x14ac:dyDescent="0.5">
      <c r="B66" s="74"/>
      <c r="C66" s="64" t="s">
        <v>126</v>
      </c>
      <c r="D66" s="81" t="s">
        <v>55</v>
      </c>
      <c r="E66" s="59">
        <f>'V1'!$N59</f>
        <v>1.2112925469288456</v>
      </c>
      <c r="F66" s="59">
        <f>'V2'!$N59</f>
        <v>1.2112925469288456</v>
      </c>
      <c r="G66" s="59">
        <f>'V3'!$N59</f>
        <v>1.1874742022878448</v>
      </c>
      <c r="H66" s="59">
        <f>'V4'!$N59</f>
        <v>1.1874742022878448</v>
      </c>
      <c r="I66" s="59">
        <f>'V5'!$N59</f>
        <v>1.38640350877193</v>
      </c>
      <c r="J66" s="59">
        <f>'V6'!$N59</f>
        <v>1.38640350877193</v>
      </c>
      <c r="K66" s="59">
        <f>'V7'!$N59</f>
        <v>1.0066789892648635</v>
      </c>
      <c r="L66" s="59">
        <f>'V8'!$N59</f>
        <v>1.0066789892648635</v>
      </c>
      <c r="M66" s="59">
        <f>'V9'!$N59</f>
        <v>0.98128961309313001</v>
      </c>
      <c r="N66" s="59">
        <f>'V10'!$N59</f>
        <v>0.98128961309313001</v>
      </c>
      <c r="O66" s="59">
        <f>'V11'!$N59</f>
        <v>1.1447368421052631</v>
      </c>
      <c r="P66" s="59">
        <f>'V12'!$N59</f>
        <v>1.1447368421052631</v>
      </c>
      <c r="Q66" s="59">
        <f>'V13'!$N59</f>
        <v>1.1686935735659041</v>
      </c>
      <c r="R66" s="59">
        <f>'V14'!$N59</f>
        <v>1.1686935735659041</v>
      </c>
      <c r="S66" s="59">
        <f>'V15'!$N59</f>
        <v>1.1457128771309331</v>
      </c>
      <c r="T66" s="59">
        <f>'V16'!$N59</f>
        <v>1.1457128771309331</v>
      </c>
      <c r="U66" s="59">
        <f>'V17'!$N59</f>
        <v>1.3376461988304096</v>
      </c>
      <c r="V66" s="59">
        <f>'V18'!$N59</f>
        <v>1.3376461988304096</v>
      </c>
      <c r="W66" s="59">
        <f>'V19'!$N59</f>
        <v>2.6597560692704301</v>
      </c>
      <c r="X66" s="59">
        <f>'V20'!$N59</f>
        <v>2.6597560692704301</v>
      </c>
      <c r="Y66" s="59">
        <f>'V21'!$N59</f>
        <v>2.5241453844387531</v>
      </c>
      <c r="Z66" s="59">
        <f>'V22'!$N59</f>
        <v>2.5241453844387531</v>
      </c>
      <c r="AA66" s="59">
        <f>'V23'!$N59</f>
        <v>2.7728070175438595</v>
      </c>
      <c r="AB66" s="59">
        <f>'V24'!$N59</f>
        <v>2.7728070175438595</v>
      </c>
      <c r="AC66" s="59">
        <f>'V25'!$N59</f>
        <v>2.2095712936877221</v>
      </c>
      <c r="AD66" s="59">
        <f>'V26'!$N59</f>
        <v>2.2095712936877221</v>
      </c>
      <c r="AE66" s="59">
        <f>'V27'!$N59</f>
        <v>2.0851646479453603</v>
      </c>
      <c r="AF66" s="59">
        <f>'V28'!$N59</f>
        <v>2.0851646479453603</v>
      </c>
      <c r="AG66" s="59">
        <f>'V29'!$N59</f>
        <v>2.2894736842105261</v>
      </c>
      <c r="AH66" s="59">
        <f>'V30'!$N59</f>
        <v>2.2894736842105261</v>
      </c>
      <c r="AI66" s="59">
        <f>'V31'!$N59</f>
        <v>2.5662172472624483</v>
      </c>
      <c r="AJ66" s="59">
        <f>'V32'!$N59</f>
        <v>2.5662172472624483</v>
      </c>
      <c r="AK66" s="59">
        <f>'V33'!$N59</f>
        <v>2.4353757455364731</v>
      </c>
      <c r="AL66" s="59">
        <f>'V34'!$N59</f>
        <v>2.4353757455364731</v>
      </c>
      <c r="AM66" s="59">
        <f>'V35'!$N59</f>
        <v>2.6752923976608187</v>
      </c>
      <c r="AN66" s="59">
        <f>'V36'!$N59</f>
        <v>2.6752923976608187</v>
      </c>
    </row>
    <row r="67" spans="2:40" ht="15" customHeight="1" x14ac:dyDescent="0.5">
      <c r="B67" s="74"/>
      <c r="C67" s="64" t="s">
        <v>267</v>
      </c>
      <c r="D67" s="81" t="s">
        <v>55</v>
      </c>
      <c r="E67" s="59">
        <f>'V1'!$N60</f>
        <v>10.759473211182378</v>
      </c>
      <c r="F67" s="59">
        <f>'V2'!$N60</f>
        <v>11.525417533399043</v>
      </c>
      <c r="G67" s="59">
        <f>'V3'!$N60</f>
        <v>10.953082477969978</v>
      </c>
      <c r="H67" s="59">
        <f>'V4'!$N60</f>
        <v>11.699747478343753</v>
      </c>
      <c r="I67" s="59">
        <f>'V5'!$N60</f>
        <v>11.830792232450285</v>
      </c>
      <c r="J67" s="59">
        <f>'V6'!$N60</f>
        <v>12.560419439443002</v>
      </c>
      <c r="K67" s="59">
        <f>'V7'!$N60</f>
        <v>12.888430033903697</v>
      </c>
      <c r="L67" s="59">
        <f>'V8'!$N60</f>
        <v>13.199043275466527</v>
      </c>
      <c r="M67" s="59">
        <f>'V9'!$N60</f>
        <v>13.120839589538502</v>
      </c>
      <c r="N67" s="59">
        <f>'V10'!$N60</f>
        <v>13.423216254819376</v>
      </c>
      <c r="O67" s="59">
        <f>'V11'!$N60</f>
        <v>14.013425306247399</v>
      </c>
      <c r="P67" s="59">
        <f>'V12'!$N60</f>
        <v>14.306061685526696</v>
      </c>
      <c r="Q67" s="59">
        <f>'V13'!$N60</f>
        <v>21.330466073199293</v>
      </c>
      <c r="R67" s="59">
        <f>'V14'!$N60</f>
        <v>22.27985939697524</v>
      </c>
      <c r="S67" s="59">
        <f>'V15'!$N60</f>
        <v>21.69578503206715</v>
      </c>
      <c r="T67" s="59">
        <f>'V16'!$N60</f>
        <v>22.627400107067199</v>
      </c>
      <c r="U67" s="59">
        <f>'V17'!$N60</f>
        <v>22.836462801499174</v>
      </c>
      <c r="V67" s="59">
        <f>'V18'!$N60</f>
        <v>23.754721494538476</v>
      </c>
      <c r="W67" s="59">
        <f>'V19'!$N60</f>
        <v>24.701497286515711</v>
      </c>
      <c r="X67" s="59">
        <f>'V20'!$N60</f>
        <v>27.130981337337403</v>
      </c>
      <c r="Y67" s="59">
        <f>'V21'!$N60</f>
        <v>25.07692461016094</v>
      </c>
      <c r="Z67" s="59">
        <f>'V22'!$N60</f>
        <v>27.469695569645406</v>
      </c>
      <c r="AA67" s="59">
        <f>'V23'!$N60</f>
        <v>26.834996290817681</v>
      </c>
      <c r="AB67" s="59">
        <f>'V24'!$N60</f>
        <v>29.168676057608568</v>
      </c>
      <c r="AC67" s="59">
        <f>'V25'!$N60</f>
        <v>28.009632884885512</v>
      </c>
      <c r="AD67" s="59">
        <f>'V26'!$N60</f>
        <v>29.445679230720213</v>
      </c>
      <c r="AE67" s="59">
        <f>'V27'!$N60</f>
        <v>28.459457278225855</v>
      </c>
      <c r="AF67" s="59">
        <f>'V28'!$N60</f>
        <v>29.846895742103356</v>
      </c>
      <c r="AG67" s="59">
        <f>'V29'!$N60</f>
        <v>30.215340125315329</v>
      </c>
      <c r="AH67" s="59">
        <f>'V30'!$N60</f>
        <v>31.562166559640744</v>
      </c>
      <c r="AI67" s="59">
        <f>'V31'!$N60</f>
        <v>45.22174820340706</v>
      </c>
      <c r="AJ67" s="59">
        <f>'V32'!$N60</f>
        <v>46.78111400487829</v>
      </c>
      <c r="AK67" s="59">
        <f>'V33'!$N60</f>
        <v>45.90246275467107</v>
      </c>
      <c r="AL67" s="59">
        <f>'V34'!$N60</f>
        <v>47.304815268564042</v>
      </c>
      <c r="AM67" s="59">
        <f>'V35'!$N60</f>
        <v>48.108867795316897</v>
      </c>
      <c r="AN67" s="59">
        <f>'V36'!$N60</f>
        <v>49.294471287055011</v>
      </c>
    </row>
    <row r="68" spans="2:40" ht="15" customHeight="1" x14ac:dyDescent="0.5">
      <c r="B68" s="74"/>
      <c r="C68" s="98" t="s">
        <v>361</v>
      </c>
      <c r="D68" s="81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</row>
    <row r="69" spans="2:40" ht="15" customHeight="1" x14ac:dyDescent="0.5">
      <c r="B69" s="74"/>
      <c r="C69" s="66" t="s">
        <v>359</v>
      </c>
      <c r="D69" s="81"/>
      <c r="E69" s="108">
        <f>'V1'!$N62</f>
        <v>0</v>
      </c>
      <c r="F69" s="108">
        <f>'V2'!$N62</f>
        <v>0</v>
      </c>
      <c r="G69" s="108">
        <f>'V3'!$N62</f>
        <v>1.0049542088548682E-2</v>
      </c>
      <c r="H69" s="108">
        <f>'V4'!$N62</f>
        <v>9.4081913789550164E-3</v>
      </c>
      <c r="I69" s="108">
        <f>'V5'!$N62</f>
        <v>5.0761880729182855E-2</v>
      </c>
      <c r="J69" s="108">
        <f>'V6'!$N62</f>
        <v>4.781315362363537E-2</v>
      </c>
      <c r="K69" s="108">
        <f>'V7'!$N62</f>
        <v>0</v>
      </c>
      <c r="L69" s="108">
        <f>'V8'!$N62</f>
        <v>0</v>
      </c>
      <c r="M69" s="108">
        <f>'V9'!$N62</f>
        <v>8.3892088315345361E-3</v>
      </c>
      <c r="N69" s="108">
        <f>'V10'!$N62</f>
        <v>8.2002302035612661E-3</v>
      </c>
      <c r="O69" s="108">
        <f>'V11'!$N62</f>
        <v>4.2855565367565671E-2</v>
      </c>
      <c r="P69" s="108">
        <f>'V12'!$N62</f>
        <v>4.1978937141237009E-2</v>
      </c>
      <c r="Q69" s="108">
        <f>'V13'!$N62</f>
        <v>0</v>
      </c>
      <c r="R69" s="108">
        <f>'V14'!$N62</f>
        <v>0</v>
      </c>
      <c r="S69" s="108">
        <f>'V15'!$N62</f>
        <v>5.0734952986956619E-3</v>
      </c>
      <c r="T69" s="108">
        <f>'V16'!$N62</f>
        <v>4.8646094045654504E-3</v>
      </c>
      <c r="U69" s="108">
        <f>'V17'!$N62</f>
        <v>2.6297998488450634E-2</v>
      </c>
      <c r="V69" s="108">
        <f>'V18'!$N62</f>
        <v>2.5281427289032182E-2</v>
      </c>
      <c r="W69" s="108">
        <f>'V19'!$N62</f>
        <v>0</v>
      </c>
      <c r="X69" s="108">
        <f>'V20'!$N62</f>
        <v>0</v>
      </c>
      <c r="Y69" s="108">
        <f>'V21'!$N62</f>
        <v>8.7788646393348914E-3</v>
      </c>
      <c r="Z69" s="108">
        <f>'V22'!$N62</f>
        <v>8.0141742439503328E-3</v>
      </c>
      <c r="AA69" s="108">
        <f>'V23'!$N62</f>
        <v>4.4758960107691897E-2</v>
      </c>
      <c r="AB69" s="108">
        <f>'V24'!$N62</f>
        <v>4.1177958372144337E-2</v>
      </c>
      <c r="AC69" s="108">
        <f>'V25'!$N62</f>
        <v>0</v>
      </c>
      <c r="AD69" s="108">
        <f>'V26'!$N62</f>
        <v>0</v>
      </c>
      <c r="AE69" s="108">
        <f>'V27'!$N62</f>
        <v>7.7354576572281212E-3</v>
      </c>
      <c r="AF69" s="108">
        <f>'V28'!$N62</f>
        <v>7.3758734786230967E-3</v>
      </c>
      <c r="AG69" s="108">
        <f>'V29'!$N62</f>
        <v>3.975154750829514E-2</v>
      </c>
      <c r="AH69" s="108">
        <f>'V30'!$N62</f>
        <v>3.8055262340787807E-2</v>
      </c>
      <c r="AI69" s="108">
        <f>'V31'!$N62</f>
        <v>0</v>
      </c>
      <c r="AJ69" s="108">
        <f>'V32'!$N62</f>
        <v>0</v>
      </c>
      <c r="AK69" s="108">
        <f>'V33'!$N62</f>
        <v>4.7959720135278897E-3</v>
      </c>
      <c r="AL69" s="108">
        <f>'V34'!$N62</f>
        <v>4.6537952949095495E-3</v>
      </c>
      <c r="AM69" s="108">
        <f>'V35'!$N62</f>
        <v>2.4966426846313956E-2</v>
      </c>
      <c r="AN69" s="108">
        <f>'V36'!$N62</f>
        <v>2.4365948089318197E-2</v>
      </c>
    </row>
    <row r="70" spans="2:40" ht="15" customHeight="1" x14ac:dyDescent="0.5">
      <c r="B70" s="74"/>
      <c r="C70" s="66" t="s">
        <v>270</v>
      </c>
      <c r="D70" s="81"/>
      <c r="E70" s="108">
        <f>'V1'!$N63</f>
        <v>0.88742083156358043</v>
      </c>
      <c r="F70" s="108">
        <f>'V2'!$N63</f>
        <v>0.89490250193377463</v>
      </c>
      <c r="G70" s="108">
        <f>'V3'!$N63</f>
        <v>0.88153584452054323</v>
      </c>
      <c r="H70" s="108">
        <f>'V4'!$N63</f>
        <v>0.88909609647120058</v>
      </c>
      <c r="I70" s="108">
        <f>'V5'!$N63</f>
        <v>0.83205209473991459</v>
      </c>
      <c r="J70" s="108">
        <f>'V6'!$N63</f>
        <v>0.84180808749365887</v>
      </c>
      <c r="K70" s="108">
        <f>'V7'!$N63</f>
        <v>0.92189281498082076</v>
      </c>
      <c r="L70" s="108">
        <f>'V8'!$N63</f>
        <v>0.92373091228998327</v>
      </c>
      <c r="M70" s="108">
        <f>'V9'!$N63</f>
        <v>0.91682216149300388</v>
      </c>
      <c r="N70" s="108">
        <f>'V10'!$N63</f>
        <v>0.91869585829975742</v>
      </c>
      <c r="O70" s="108">
        <f>'V11'!$N63</f>
        <v>0.87545585264135439</v>
      </c>
      <c r="P70" s="108">
        <f>'V12'!$N63</f>
        <v>0.87800345443034533</v>
      </c>
      <c r="Q70" s="108">
        <f>'V13'!$N63</f>
        <v>0.94521012482543409</v>
      </c>
      <c r="R70" s="108">
        <f>'V14'!$N63</f>
        <v>0.94754484071274847</v>
      </c>
      <c r="S70" s="108">
        <f>'V15'!$N63</f>
        <v>0.94211841891701364</v>
      </c>
      <c r="T70" s="108">
        <f>'V16'!$N63</f>
        <v>0.94450151875378652</v>
      </c>
      <c r="U70" s="108">
        <f>'V17'!$N63</f>
        <v>0.91512698442341278</v>
      </c>
      <c r="V70" s="108">
        <f>'V18'!$N63</f>
        <v>0.91840782206133587</v>
      </c>
      <c r="W70" s="108">
        <f>'V19'!$N63</f>
        <v>0.89232409523926459</v>
      </c>
      <c r="X70" s="108">
        <f>'V20'!$N63</f>
        <v>0.90196609417846241</v>
      </c>
      <c r="Y70" s="108">
        <f>'V21'!$N63</f>
        <v>0.89056503722748359</v>
      </c>
      <c r="Z70" s="108">
        <f>'V22'!$N63</f>
        <v>0.90009746179369154</v>
      </c>
      <c r="AA70" s="108">
        <f>'V23'!$N63</f>
        <v>0.8519130204845824</v>
      </c>
      <c r="AB70" s="108">
        <f>'V24'!$N63</f>
        <v>0.86376092153904804</v>
      </c>
      <c r="AC70" s="108">
        <f>'V25'!$N63</f>
        <v>0.92111387882987761</v>
      </c>
      <c r="AD70" s="108">
        <f>'V26'!$N63</f>
        <v>0.92496110290495481</v>
      </c>
      <c r="AE70" s="108">
        <f>'V27'!$N63</f>
        <v>0.91899664311474594</v>
      </c>
      <c r="AF70" s="108">
        <f>'V28'!$N63</f>
        <v>0.92276209912789031</v>
      </c>
      <c r="AG70" s="108">
        <f>'V29'!$N63</f>
        <v>0.88447655402175074</v>
      </c>
      <c r="AH70" s="108">
        <f>'V30'!$N63</f>
        <v>0.88940619123578235</v>
      </c>
      <c r="AI70" s="108">
        <f>'V31'!$N63</f>
        <v>0.943252586438728</v>
      </c>
      <c r="AJ70" s="108">
        <f>'V32'!$N63</f>
        <v>0.94514416123149936</v>
      </c>
      <c r="AK70" s="108">
        <f>'V33'!$N63</f>
        <v>0.94214857955546938</v>
      </c>
      <c r="AL70" s="108">
        <f>'V34'!$N63</f>
        <v>0.94386358646189272</v>
      </c>
      <c r="AM70" s="108">
        <f>'V35'!$N63</f>
        <v>0.91942444077827723</v>
      </c>
      <c r="AN70" s="108">
        <f>'V36'!$N63</f>
        <v>0.92136239977992118</v>
      </c>
    </row>
    <row r="71" spans="2:40" ht="15" customHeight="1" x14ac:dyDescent="0.5">
      <c r="B71" s="74"/>
      <c r="C71" s="76" t="s">
        <v>192</v>
      </c>
      <c r="D71" s="81"/>
      <c r="E71" s="108">
        <f>'V1'!$N64</f>
        <v>0.10427156993855373</v>
      </c>
      <c r="F71" s="108">
        <f>'V2'!$N64</f>
        <v>7.9742947741490169E-2</v>
      </c>
      <c r="G71" s="108">
        <f>'V3'!$N64</f>
        <v>0.10735601175059453</v>
      </c>
      <c r="H71" s="108">
        <f>'V4'!$N64</f>
        <v>8.2348798929021264E-2</v>
      </c>
      <c r="I71" s="108">
        <f>'V5'!$N64</f>
        <v>0.10533508974639227</v>
      </c>
      <c r="J71" s="108">
        <f>'V6'!$N64</f>
        <v>8.1346684490495202E-2</v>
      </c>
      <c r="K71" s="108">
        <f>'V7'!$N64</f>
        <v>0.16010812588638271</v>
      </c>
      <c r="L71" s="108">
        <f>'V8'!$N64</f>
        <v>0.11851376828422329</v>
      </c>
      <c r="M71" s="108">
        <f>'V9'!$N64</f>
        <v>0.16474981824987955</v>
      </c>
      <c r="N71" s="108">
        <f>'V10'!$N64</f>
        <v>0.12231001530629754</v>
      </c>
      <c r="O71" s="108">
        <f>'V11'!$N64</f>
        <v>0.16319247783729746</v>
      </c>
      <c r="P71" s="108">
        <f>'V12'!$N64</f>
        <v>0.12174513125956103</v>
      </c>
      <c r="Q71" s="108">
        <f>'V13'!$N64</f>
        <v>0.24634568804591706</v>
      </c>
      <c r="R71" s="108">
        <f>'V14'!$N64</f>
        <v>0.18094809686112667</v>
      </c>
      <c r="S71" s="108">
        <f>'V15'!$N64</f>
        <v>0.2532627378758045</v>
      </c>
      <c r="T71" s="108">
        <f>'V16'!$N64</f>
        <v>0.18662107658160634</v>
      </c>
      <c r="U71" s="108">
        <f>'V17'!$N64</f>
        <v>0.25447468608018853</v>
      </c>
      <c r="V71" s="108">
        <f>'V18'!$N64</f>
        <v>0.18837326141545979</v>
      </c>
      <c r="W71" s="108">
        <f>'V19'!$N64</f>
        <v>0.10864457970369529</v>
      </c>
      <c r="X71" s="108">
        <f>'V20'!$N64</f>
        <v>7.8645194327874784E-2</v>
      </c>
      <c r="Y71" s="108">
        <f>'V21'!$N64</f>
        <v>0.11216256038195054</v>
      </c>
      <c r="Z71" s="108">
        <f>'V22'!$N64</f>
        <v>8.1510983826510758E-2</v>
      </c>
      <c r="AA71" s="108">
        <f>'V23'!$N64</f>
        <v>0.11116401961879331</v>
      </c>
      <c r="AB71" s="108">
        <f>'V24'!$N64</f>
        <v>8.1449873779376389E-2</v>
      </c>
      <c r="AC71" s="108">
        <f>'V25'!$N64</f>
        <v>0.15360765084032826</v>
      </c>
      <c r="AD71" s="108">
        <f>'V26'!$N64</f>
        <v>0.10899289704609173</v>
      </c>
      <c r="AE71" s="108">
        <f>'V27'!$N64</f>
        <v>0.15835924936752341</v>
      </c>
      <c r="AF71" s="108">
        <f>'V28'!$N64</f>
        <v>0.11262697304675814</v>
      </c>
      <c r="AG71" s="108">
        <f>'V29'!$N64</f>
        <v>0.1576342406926223</v>
      </c>
      <c r="AH71" s="108">
        <f>'V30'!$N64</f>
        <v>0.11266663260468734</v>
      </c>
      <c r="AI71" s="108">
        <f>'V31'!$N64</f>
        <v>0.23134696855496337</v>
      </c>
      <c r="AJ71" s="108">
        <f>'V32'!$N64</f>
        <v>0.1492030005686994</v>
      </c>
      <c r="AK71" s="108">
        <f>'V33'!$N64</f>
        <v>0.2381239044837197</v>
      </c>
      <c r="AL71" s="108">
        <f>'V34'!$N64</f>
        <v>0.15405490822871531</v>
      </c>
      <c r="AM71" s="108">
        <f>'V35'!$N64</f>
        <v>0.23997731549952039</v>
      </c>
      <c r="AN71" s="108">
        <f>'V36'!$N64</f>
        <v>0.15590585780925709</v>
      </c>
    </row>
    <row r="72" spans="2:40" ht="15" customHeight="1" x14ac:dyDescent="0.5">
      <c r="B72" s="74"/>
      <c r="C72" s="76" t="s">
        <v>193</v>
      </c>
      <c r="D72" s="81"/>
      <c r="E72" s="108">
        <f>'V1'!$N65</f>
        <v>0.31407514410613163</v>
      </c>
      <c r="F72" s="108">
        <f>'V2'!$N65</f>
        <v>0.24060379106119015</v>
      </c>
      <c r="G72" s="108">
        <f>'V3'!$N65</f>
        <v>0.31317817110846791</v>
      </c>
      <c r="H72" s="108">
        <f>'V4'!$N65</f>
        <v>0.24063929815902976</v>
      </c>
      <c r="I72" s="108">
        <f>'V5'!$N65</f>
        <v>0.29777098327723878</v>
      </c>
      <c r="J72" s="108">
        <f>'V6'!$N65</f>
        <v>0.23035268221653238</v>
      </c>
      <c r="K72" s="108">
        <f>'V7'!$N65</f>
        <v>0.32567359939067547</v>
      </c>
      <c r="L72" s="108">
        <f>'V8'!$N65</f>
        <v>0.24403696175750883</v>
      </c>
      <c r="M72" s="108">
        <f>'V9'!$N65</f>
        <v>0.32403896543118499</v>
      </c>
      <c r="N72" s="108">
        <f>'V10'!$N65</f>
        <v>0.2435293817150132</v>
      </c>
      <c r="O72" s="108">
        <f>'V11'!$N65</f>
        <v>0.31041060198620363</v>
      </c>
      <c r="P72" s="108">
        <f>'V12'!$N65</f>
        <v>0.23442588260052674</v>
      </c>
      <c r="Q72" s="108">
        <f>'V13'!$N65</f>
        <v>0.33041930168313588</v>
      </c>
      <c r="R72" s="108">
        <f>'V14'!$N65</f>
        <v>0.24464544539491082</v>
      </c>
      <c r="S72" s="108">
        <f>'V15'!$N65</f>
        <v>0.32803263846378738</v>
      </c>
      <c r="T72" s="108">
        <f>'V16'!$N65</f>
        <v>0.24365153588081431</v>
      </c>
      <c r="U72" s="108">
        <f>'V17'!$N65</f>
        <v>0.31669337030288319</v>
      </c>
      <c r="V72" s="108">
        <f>'V18'!$N65</f>
        <v>0.2363071880578502</v>
      </c>
      <c r="W72" s="108">
        <f>'V19'!$N65</f>
        <v>0.29539629374601856</v>
      </c>
      <c r="X72" s="108">
        <f>'V20'!$N65</f>
        <v>0.21417763658415209</v>
      </c>
      <c r="Y72" s="108">
        <f>'V21'!$N65</f>
        <v>0.29688368241463753</v>
      </c>
      <c r="Z72" s="108">
        <f>'V22'!$N65</f>
        <v>0.21610319018240637</v>
      </c>
      <c r="AA72" s="108">
        <f>'V23'!$N65</f>
        <v>0.28810630540132637</v>
      </c>
      <c r="AB72" s="108">
        <f>'V24'!$N65</f>
        <v>0.21143923977545886</v>
      </c>
      <c r="AC72" s="108">
        <f>'V25'!$N65</f>
        <v>0.30886509144827817</v>
      </c>
      <c r="AD72" s="108">
        <f>'V26'!$N65</f>
        <v>0.22179223913494087</v>
      </c>
      <c r="AE72" s="108">
        <f>'V27'!$N65</f>
        <v>0.30954700530979429</v>
      </c>
      <c r="AF72" s="108">
        <f>'V28'!$N65</f>
        <v>0.22280106495236515</v>
      </c>
      <c r="AG72" s="108">
        <f>'V29'!$N65</f>
        <v>0.30123671896169496</v>
      </c>
      <c r="AH72" s="108">
        <f>'V30'!$N65</f>
        <v>0.21789401741036152</v>
      </c>
      <c r="AI72" s="108">
        <f>'V31'!$N65</f>
        <v>0.31229121160099599</v>
      </c>
      <c r="AJ72" s="108">
        <f>'V32'!$N65</f>
        <v>0.22105632700221642</v>
      </c>
      <c r="AK72" s="108">
        <f>'V33'!$N65</f>
        <v>0.31160071836282294</v>
      </c>
      <c r="AL72" s="108">
        <f>'V34'!$N65</f>
        <v>0.22132382740756898</v>
      </c>
      <c r="AM72" s="108">
        <f>'V35'!$N65</f>
        <v>0.30410409922371928</v>
      </c>
      <c r="AN72" s="108">
        <f>'V36'!$N65</f>
        <v>0.21707134367046618</v>
      </c>
    </row>
    <row r="73" spans="2:40" ht="15" customHeight="1" x14ac:dyDescent="0.5">
      <c r="B73" s="74"/>
      <c r="C73" s="76" t="s">
        <v>271</v>
      </c>
      <c r="D73" s="81"/>
      <c r="E73" s="108">
        <f>'V1'!$N66</f>
        <v>0</v>
      </c>
      <c r="F73" s="108">
        <f>'V2'!$N66</f>
        <v>0.22844115885948479</v>
      </c>
      <c r="G73" s="108">
        <f>'V3'!$N66</f>
        <v>0</v>
      </c>
      <c r="H73" s="108">
        <f>'V4'!$N66</f>
        <v>0.22501663554185733</v>
      </c>
      <c r="I73" s="108">
        <f>'V5'!$N66</f>
        <v>0</v>
      </c>
      <c r="J73" s="108">
        <f>'V6'!$N66</f>
        <v>0.2107211544672257</v>
      </c>
      <c r="K73" s="108">
        <f>'V7'!$N66</f>
        <v>0</v>
      </c>
      <c r="L73" s="108">
        <f>'V8'!$N66</f>
        <v>0.24005713712475574</v>
      </c>
      <c r="M73" s="108">
        <f>'V9'!$N66</f>
        <v>0</v>
      </c>
      <c r="N73" s="108">
        <f>'V10'!$N66</f>
        <v>0.23651507984931952</v>
      </c>
      <c r="O73" s="108">
        <f>'V11'!$N66</f>
        <v>0</v>
      </c>
      <c r="P73" s="108">
        <f>'V12'!$N66</f>
        <v>0.22323104028221674</v>
      </c>
      <c r="Q73" s="108">
        <f>'V13'!$N66</f>
        <v>0</v>
      </c>
      <c r="R73" s="108">
        <f>'V14'!$N66</f>
        <v>0.24452024763499955</v>
      </c>
      <c r="S73" s="108">
        <f>'V15'!$N66</f>
        <v>0</v>
      </c>
      <c r="T73" s="108">
        <f>'V16'!$N66</f>
        <v>0.2411061227627099</v>
      </c>
      <c r="U73" s="108">
        <f>'V17'!$N66</f>
        <v>0</v>
      </c>
      <c r="V73" s="108">
        <f>'V18'!$N66</f>
        <v>0.23126219266358058</v>
      </c>
      <c r="W73" s="108">
        <f>'V19'!$N66</f>
        <v>0</v>
      </c>
      <c r="X73" s="108">
        <f>'V20'!$N66</f>
        <v>0.27455221017606929</v>
      </c>
      <c r="Y73" s="108">
        <f>'V21'!$N66</f>
        <v>0</v>
      </c>
      <c r="Z73" s="108">
        <f>'V22'!$N66</f>
        <v>0.27148614364803147</v>
      </c>
      <c r="AA73" s="108">
        <f>'V23'!$N66</f>
        <v>0</v>
      </c>
      <c r="AB73" s="108">
        <f>'V24'!$N66</f>
        <v>0.25726099774722777</v>
      </c>
      <c r="AC73" s="108">
        <f>'V25'!$N66</f>
        <v>0</v>
      </c>
      <c r="AD73" s="108">
        <f>'V26'!$N66</f>
        <v>0.28800649270155154</v>
      </c>
      <c r="AE73" s="108">
        <f>'V27'!$N66</f>
        <v>0</v>
      </c>
      <c r="AF73" s="108">
        <f>'V28'!$N66</f>
        <v>0.28469094029020187</v>
      </c>
      <c r="AG73" s="108">
        <f>'V29'!$N66</f>
        <v>0</v>
      </c>
      <c r="AH73" s="108">
        <f>'V30'!$N66</f>
        <v>0.27087056051655078</v>
      </c>
      <c r="AI73" s="108">
        <f>'V31'!$N66</f>
        <v>0</v>
      </c>
      <c r="AJ73" s="108">
        <f>'V32'!$N66</f>
        <v>0.31253777807041611</v>
      </c>
      <c r="AK73" s="108">
        <f>'V33'!$N66</f>
        <v>0</v>
      </c>
      <c r="AL73" s="108">
        <f>'V34'!$N66</f>
        <v>0.30912065420003687</v>
      </c>
      <c r="AM73" s="108">
        <f>'V35'!$N66</f>
        <v>0</v>
      </c>
      <c r="AN73" s="108">
        <f>'V36'!$N66</f>
        <v>0.29783223118101676</v>
      </c>
    </row>
    <row r="74" spans="2:40" ht="15" customHeight="1" x14ac:dyDescent="0.5">
      <c r="B74" s="74"/>
      <c r="C74" s="76" t="s">
        <v>272</v>
      </c>
      <c r="D74" s="81"/>
      <c r="E74" s="108">
        <f>'V1'!$N67</f>
        <v>0.46907411751889505</v>
      </c>
      <c r="F74" s="108">
        <f>'V2'!$N67</f>
        <v>0.34611460427160956</v>
      </c>
      <c r="G74" s="108">
        <f>'V3'!$N67</f>
        <v>0.46100166166148082</v>
      </c>
      <c r="H74" s="108">
        <f>'V4'!$N67</f>
        <v>0.34109136384129218</v>
      </c>
      <c r="I74" s="108">
        <f>'V5'!$N67</f>
        <v>0.4289460217162836</v>
      </c>
      <c r="J74" s="108">
        <f>'V6'!$N67</f>
        <v>0.31938756631940557</v>
      </c>
      <c r="K74" s="108">
        <f>'V7'!$N67</f>
        <v>0.43611108970376261</v>
      </c>
      <c r="L74" s="108">
        <f>'V8'!$N67</f>
        <v>0.32112304512349538</v>
      </c>
      <c r="M74" s="108">
        <f>'V9'!$N67</f>
        <v>0.42803337781193934</v>
      </c>
      <c r="N74" s="108">
        <f>'V10'!$N67</f>
        <v>0.3163413814291271</v>
      </c>
      <c r="O74" s="108">
        <f>'V11'!$N67</f>
        <v>0.40185277281785331</v>
      </c>
      <c r="P74" s="108">
        <f>'V12'!$N67</f>
        <v>0.29860140028804077</v>
      </c>
      <c r="Q74" s="108">
        <f>'V13'!$N67</f>
        <v>0.36844513509638127</v>
      </c>
      <c r="R74" s="108">
        <f>'V14'!$N67</f>
        <v>0.27743105082171143</v>
      </c>
      <c r="S74" s="108">
        <f>'V15'!$N67</f>
        <v>0.36082304257742176</v>
      </c>
      <c r="T74" s="108">
        <f>'V16'!$N67</f>
        <v>0.27312278352865599</v>
      </c>
      <c r="U74" s="108">
        <f>'V17'!$N67</f>
        <v>0.34395892804034117</v>
      </c>
      <c r="V74" s="108">
        <f>'V18'!$N67</f>
        <v>0.26246517992444535</v>
      </c>
      <c r="W74" s="108">
        <f>'V19'!$N67</f>
        <v>0.48828322178955069</v>
      </c>
      <c r="X74" s="108">
        <f>'V20'!$N67</f>
        <v>0.33459105309036624</v>
      </c>
      <c r="Y74" s="108">
        <f>'V21'!$N67</f>
        <v>0.48151879443089546</v>
      </c>
      <c r="Z74" s="108">
        <f>'V22'!$N67</f>
        <v>0.33099714413674292</v>
      </c>
      <c r="AA74" s="108">
        <f>'V23'!$N67</f>
        <v>0.45264269546446279</v>
      </c>
      <c r="AB74" s="108">
        <f>'V24'!$N67</f>
        <v>0.31361081023698506</v>
      </c>
      <c r="AC74" s="108">
        <f>'V25'!$N67</f>
        <v>0.45864113654127114</v>
      </c>
      <c r="AD74" s="108">
        <f>'V26'!$N67</f>
        <v>0.3061694740223706</v>
      </c>
      <c r="AE74" s="108">
        <f>'V27'!$N67</f>
        <v>0.45109038843742821</v>
      </c>
      <c r="AF74" s="108">
        <f>'V28'!$N67</f>
        <v>0.30264312083856515</v>
      </c>
      <c r="AG74" s="108">
        <f>'V29'!$N67</f>
        <v>0.42560559436743339</v>
      </c>
      <c r="AH74" s="108">
        <f>'V30'!$N67</f>
        <v>0.28797498070418276</v>
      </c>
      <c r="AI74" s="108">
        <f>'V31'!$N67</f>
        <v>0.39961440628276862</v>
      </c>
      <c r="AJ74" s="108">
        <f>'V32'!$N67</f>
        <v>0.26234705559016747</v>
      </c>
      <c r="AK74" s="108">
        <f>'V33'!$N67</f>
        <v>0.39242395670892666</v>
      </c>
      <c r="AL74" s="108">
        <f>'V34'!$N67</f>
        <v>0.25936419662557153</v>
      </c>
      <c r="AM74" s="108">
        <f>'V35'!$N67</f>
        <v>0.3753430260550375</v>
      </c>
      <c r="AN74" s="108">
        <f>'V36'!$N67</f>
        <v>0.25055296711918118</v>
      </c>
    </row>
    <row r="75" spans="2:40" ht="15" customHeight="1" x14ac:dyDescent="0.5">
      <c r="B75" s="74"/>
      <c r="C75" s="66" t="s">
        <v>126</v>
      </c>
      <c r="D75" s="81"/>
      <c r="E75" s="108">
        <f>'V1'!$N68</f>
        <v>0.11257916843641962</v>
      </c>
      <c r="F75" s="108">
        <f>'V2'!$N68</f>
        <v>0.10509749806622534</v>
      </c>
      <c r="G75" s="108">
        <f>'V3'!$N68</f>
        <v>0.10841461339090809</v>
      </c>
      <c r="H75" s="108">
        <f>'V4'!$N68</f>
        <v>0.10149571214984435</v>
      </c>
      <c r="I75" s="108">
        <f>'V5'!$N68</f>
        <v>0.1171860245309025</v>
      </c>
      <c r="J75" s="108">
        <f>'V6'!$N68</f>
        <v>0.1103787588827058</v>
      </c>
      <c r="K75" s="108">
        <f>'V7'!$N68</f>
        <v>7.8107185019179307E-2</v>
      </c>
      <c r="L75" s="108">
        <f>'V8'!$N68</f>
        <v>7.6269087710016767E-2</v>
      </c>
      <c r="M75" s="108">
        <f>'V9'!$N68</f>
        <v>7.4788629675461557E-2</v>
      </c>
      <c r="N75" s="108">
        <f>'V10'!$N68</f>
        <v>7.3103911496681342E-2</v>
      </c>
      <c r="O75" s="108">
        <f>'V11'!$N68</f>
        <v>8.1688581991079784E-2</v>
      </c>
      <c r="P75" s="108">
        <f>'V12'!$N68</f>
        <v>8.0017608428417597E-2</v>
      </c>
      <c r="Q75" s="108">
        <f>'V13'!$N68</f>
        <v>5.4789875174565988E-2</v>
      </c>
      <c r="R75" s="108">
        <f>'V14'!$N68</f>
        <v>5.2455159287251529E-2</v>
      </c>
      <c r="S75" s="108">
        <f>'V15'!$N68</f>
        <v>5.2808085784290741E-2</v>
      </c>
      <c r="T75" s="108">
        <f>'V16'!$N68</f>
        <v>5.0633871841648012E-2</v>
      </c>
      <c r="U75" s="108">
        <f>'V17'!$N68</f>
        <v>5.8575017088136588E-2</v>
      </c>
      <c r="V75" s="108">
        <f>'V18'!$N68</f>
        <v>5.6310750649631994E-2</v>
      </c>
      <c r="W75" s="108">
        <f>'V19'!$N68</f>
        <v>0.10767590476073542</v>
      </c>
      <c r="X75" s="108">
        <f>'V20'!$N68</f>
        <v>9.8033905821537634E-2</v>
      </c>
      <c r="Y75" s="108">
        <f>'V21'!$N68</f>
        <v>0.10065609813318147</v>
      </c>
      <c r="Z75" s="108">
        <f>'V22'!$N68</f>
        <v>9.1888363962358111E-2</v>
      </c>
      <c r="AA75" s="108">
        <f>'V23'!$N68</f>
        <v>0.1033280194077258</v>
      </c>
      <c r="AB75" s="108">
        <f>'V24'!$N68</f>
        <v>9.5061120088807752E-2</v>
      </c>
      <c r="AC75" s="108">
        <f>'V25'!$N68</f>
        <v>7.888612117012235E-2</v>
      </c>
      <c r="AD75" s="108">
        <f>'V26'!$N68</f>
        <v>7.5038897095045146E-2</v>
      </c>
      <c r="AE75" s="108">
        <f>'V27'!$N68</f>
        <v>7.3267899228025901E-2</v>
      </c>
      <c r="AF75" s="108">
        <f>'V28'!$N68</f>
        <v>6.98620273934865E-2</v>
      </c>
      <c r="AG75" s="108">
        <f>'V29'!$N68</f>
        <v>7.5771898469954191E-2</v>
      </c>
      <c r="AH75" s="108">
        <f>'V30'!$N68</f>
        <v>7.253854642342987E-2</v>
      </c>
      <c r="AI75" s="108">
        <f>'V31'!$N68</f>
        <v>5.674741356127197E-2</v>
      </c>
      <c r="AJ75" s="108">
        <f>'V32'!$N68</f>
        <v>5.4855838768500587E-2</v>
      </c>
      <c r="AK75" s="108">
        <f>'V33'!$N68</f>
        <v>5.3055448431002697E-2</v>
      </c>
      <c r="AL75" s="108">
        <f>'V34'!$N68</f>
        <v>5.148261824319772E-2</v>
      </c>
      <c r="AM75" s="108">
        <f>'V35'!$N68</f>
        <v>5.56091323754088E-2</v>
      </c>
      <c r="AN75" s="108">
        <f>'V36'!$N68</f>
        <v>5.4271652130760649E-2</v>
      </c>
    </row>
    <row r="76" spans="2:40" ht="15" customHeight="1" x14ac:dyDescent="0.5">
      <c r="B76" s="74"/>
      <c r="C76" s="96" t="s">
        <v>15</v>
      </c>
      <c r="D76" s="81"/>
      <c r="E76" s="108">
        <f>'V1'!$N69</f>
        <v>1</v>
      </c>
      <c r="F76" s="108">
        <f>'V2'!$N69</f>
        <v>1</v>
      </c>
      <c r="G76" s="108">
        <f>'V3'!$N69</f>
        <v>1</v>
      </c>
      <c r="H76" s="108">
        <f>'V4'!$N69</f>
        <v>1</v>
      </c>
      <c r="I76" s="108">
        <f>'V5'!$N69</f>
        <v>1</v>
      </c>
      <c r="J76" s="108">
        <f>'V6'!$N69</f>
        <v>1</v>
      </c>
      <c r="K76" s="108">
        <f>'V7'!$N69</f>
        <v>1</v>
      </c>
      <c r="L76" s="108">
        <f>'V8'!$N69</f>
        <v>1</v>
      </c>
      <c r="M76" s="108">
        <f>'V9'!$N69</f>
        <v>1</v>
      </c>
      <c r="N76" s="108">
        <f>'V10'!$N69</f>
        <v>1</v>
      </c>
      <c r="O76" s="108">
        <f>'V11'!$N69</f>
        <v>1</v>
      </c>
      <c r="P76" s="108">
        <f>'V12'!$N69</f>
        <v>1</v>
      </c>
      <c r="Q76" s="108">
        <f>'V13'!$N69</f>
        <v>1</v>
      </c>
      <c r="R76" s="108">
        <f>'V14'!$N69</f>
        <v>1</v>
      </c>
      <c r="S76" s="108">
        <f>'V15'!$N69</f>
        <v>1</v>
      </c>
      <c r="T76" s="108">
        <f>'V16'!$N69</f>
        <v>1</v>
      </c>
      <c r="U76" s="108">
        <f>'V17'!$N69</f>
        <v>1</v>
      </c>
      <c r="V76" s="108">
        <f>'V18'!$N69</f>
        <v>1</v>
      </c>
      <c r="W76" s="108">
        <f>'V19'!$N69</f>
        <v>1</v>
      </c>
      <c r="X76" s="108">
        <f>'V20'!$N69</f>
        <v>1</v>
      </c>
      <c r="Y76" s="108">
        <f>'V21'!$N69</f>
        <v>1</v>
      </c>
      <c r="Z76" s="108">
        <f>'V22'!$N69</f>
        <v>1</v>
      </c>
      <c r="AA76" s="108">
        <f>'V23'!$N69</f>
        <v>1</v>
      </c>
      <c r="AB76" s="108">
        <f>'V24'!$N69</f>
        <v>1</v>
      </c>
      <c r="AC76" s="108">
        <f>'V25'!$N69</f>
        <v>1</v>
      </c>
      <c r="AD76" s="108">
        <f>'V26'!$N69</f>
        <v>1</v>
      </c>
      <c r="AE76" s="108">
        <f>'V27'!$N69</f>
        <v>1</v>
      </c>
      <c r="AF76" s="108">
        <f>'V28'!$N69</f>
        <v>1</v>
      </c>
      <c r="AG76" s="108">
        <f>'V29'!$N69</f>
        <v>1</v>
      </c>
      <c r="AH76" s="108">
        <f>'V30'!$N69</f>
        <v>1</v>
      </c>
      <c r="AI76" s="108">
        <f>'V31'!$N69</f>
        <v>1</v>
      </c>
      <c r="AJ76" s="108">
        <f>'V32'!$N69</f>
        <v>1</v>
      </c>
      <c r="AK76" s="108">
        <f>'V33'!$N69</f>
        <v>1</v>
      </c>
      <c r="AL76" s="108">
        <f>'V34'!$N69</f>
        <v>1</v>
      </c>
      <c r="AM76" s="108">
        <f>'V35'!$N69</f>
        <v>1</v>
      </c>
      <c r="AN76" s="108">
        <f>'V36'!$N69</f>
        <v>1</v>
      </c>
    </row>
    <row r="77" spans="2:40" ht="15" customHeight="1" x14ac:dyDescent="0.5">
      <c r="B77" s="73" t="s">
        <v>342</v>
      </c>
      <c r="C77" s="71" t="s">
        <v>404</v>
      </c>
      <c r="D77" s="82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</row>
    <row r="78" spans="2:40" ht="15" customHeight="1" x14ac:dyDescent="0.5">
      <c r="B78" s="86"/>
      <c r="C78" s="68" t="s">
        <v>343</v>
      </c>
      <c r="D78" s="79"/>
      <c r="E78" s="56" t="str">
        <f>'V1'!$N71</f>
        <v>electricity</v>
      </c>
      <c r="F78" s="56" t="str">
        <f>'V2'!$N71</f>
        <v>electricity</v>
      </c>
      <c r="G78" s="56" t="str">
        <f>'V3'!$N71</f>
        <v>electricity</v>
      </c>
      <c r="H78" s="56" t="str">
        <f>'V4'!$N71</f>
        <v>electricity</v>
      </c>
      <c r="I78" s="56" t="str">
        <f>'V5'!$N71</f>
        <v>electricity</v>
      </c>
      <c r="J78" s="56" t="str">
        <f>'V6'!$N71</f>
        <v>electricity</v>
      </c>
      <c r="K78" s="56" t="str">
        <f>'V7'!$N71</f>
        <v>electricity</v>
      </c>
      <c r="L78" s="56" t="str">
        <f>'V8'!$N71</f>
        <v>electricity</v>
      </c>
      <c r="M78" s="56" t="str">
        <f>'V9'!$N71</f>
        <v>electricity</v>
      </c>
      <c r="N78" s="56" t="str">
        <f>'V10'!$N71</f>
        <v>electricity</v>
      </c>
      <c r="O78" s="56" t="str">
        <f>'V11'!$N71</f>
        <v>electricity</v>
      </c>
      <c r="P78" s="56" t="str">
        <f>'V12'!$N71</f>
        <v>electricity</v>
      </c>
      <c r="Q78" s="56" t="str">
        <f>'V13'!$N71</f>
        <v>electricity</v>
      </c>
      <c r="R78" s="56" t="str">
        <f>'V14'!$N71</f>
        <v>electricity</v>
      </c>
      <c r="S78" s="56" t="str">
        <f>'V15'!$N71</f>
        <v>electricity</v>
      </c>
      <c r="T78" s="56" t="str">
        <f>'V16'!$N71</f>
        <v>electricity</v>
      </c>
      <c r="U78" s="56" t="str">
        <f>'V17'!$N71</f>
        <v>electricity</v>
      </c>
      <c r="V78" s="56" t="str">
        <f>'V18'!$N71</f>
        <v>electricity</v>
      </c>
      <c r="W78" s="56" t="str">
        <f>'V19'!$N71</f>
        <v>electricity</v>
      </c>
      <c r="X78" s="56" t="str">
        <f>'V20'!$N71</f>
        <v>electricity</v>
      </c>
      <c r="Y78" s="56" t="str">
        <f>'V21'!$N71</f>
        <v>electricity</v>
      </c>
      <c r="Z78" s="56" t="str">
        <f>'V22'!$N71</f>
        <v>electricity</v>
      </c>
      <c r="AA78" s="56" t="str">
        <f>'V23'!$N71</f>
        <v>electricity</v>
      </c>
      <c r="AB78" s="56" t="str">
        <f>'V24'!$N71</f>
        <v>electricity</v>
      </c>
      <c r="AC78" s="56" t="str">
        <f>'V25'!$N71</f>
        <v>electricity</v>
      </c>
      <c r="AD78" s="56" t="str">
        <f>'V26'!$N71</f>
        <v>electricity</v>
      </c>
      <c r="AE78" s="56" t="str">
        <f>'V27'!$N71</f>
        <v>electricity</v>
      </c>
      <c r="AF78" s="56" t="str">
        <f>'V28'!$N71</f>
        <v>electricity</v>
      </c>
      <c r="AG78" s="56" t="str">
        <f>'V29'!$N71</f>
        <v>electricity</v>
      </c>
      <c r="AH78" s="56" t="str">
        <f>'V30'!$N71</f>
        <v>electricity</v>
      </c>
      <c r="AI78" s="56" t="str">
        <f>'V31'!$N71</f>
        <v>electricity</v>
      </c>
      <c r="AJ78" s="56" t="str">
        <f>'V32'!$N71</f>
        <v>electricity</v>
      </c>
      <c r="AK78" s="56" t="str">
        <f>'V33'!$N71</f>
        <v>electricity</v>
      </c>
      <c r="AL78" s="56" t="str">
        <f>'V34'!$N71</f>
        <v>electricity</v>
      </c>
      <c r="AM78" s="56" t="str">
        <f>'V35'!$N71</f>
        <v>electricity</v>
      </c>
      <c r="AN78" s="56" t="str">
        <f>'V36'!$N71</f>
        <v>electricity</v>
      </c>
    </row>
    <row r="79" spans="2:40" ht="15" customHeight="1" x14ac:dyDescent="0.5">
      <c r="B79" s="86"/>
      <c r="C79" s="68" t="s">
        <v>360</v>
      </c>
      <c r="D79" s="79"/>
      <c r="E79" s="56" t="str">
        <f>'V1'!$N72</f>
        <v>German Governm.</v>
      </c>
      <c r="F79" s="56" t="str">
        <f>'V2'!$N72</f>
        <v>German Governm.</v>
      </c>
      <c r="G79" s="56" t="str">
        <f>'V3'!$N72</f>
        <v>German Governm.</v>
      </c>
      <c r="H79" s="56" t="str">
        <f>'V4'!$N72</f>
        <v>German Governm.</v>
      </c>
      <c r="I79" s="56" t="str">
        <f>'V5'!$N72</f>
        <v>German Governm.</v>
      </c>
      <c r="J79" s="56" t="str">
        <f>'V6'!$N72</f>
        <v>German Governm.</v>
      </c>
      <c r="K79" s="56" t="str">
        <f>'V7'!$N72</f>
        <v>German Governm.</v>
      </c>
      <c r="L79" s="56" t="str">
        <f>'V8'!$N72</f>
        <v>German Governm.</v>
      </c>
      <c r="M79" s="56" t="str">
        <f>'V9'!$N72</f>
        <v>German Governm.</v>
      </c>
      <c r="N79" s="56" t="str">
        <f>'V10'!$N72</f>
        <v>German Governm.</v>
      </c>
      <c r="O79" s="56" t="str">
        <f>'V11'!$N72</f>
        <v>German Governm.</v>
      </c>
      <c r="P79" s="56" t="str">
        <f>'V12'!$N72</f>
        <v>German Governm.</v>
      </c>
      <c r="Q79" s="56" t="str">
        <f>'V13'!$N72</f>
        <v>German Governm.</v>
      </c>
      <c r="R79" s="56" t="str">
        <f>'V14'!$N72</f>
        <v>German Governm.</v>
      </c>
      <c r="S79" s="56" t="str">
        <f>'V15'!$N72</f>
        <v>German Governm.</v>
      </c>
      <c r="T79" s="56" t="str">
        <f>'V16'!$N72</f>
        <v>German Governm.</v>
      </c>
      <c r="U79" s="56" t="str">
        <f>'V17'!$N72</f>
        <v>German Governm.</v>
      </c>
      <c r="V79" s="56" t="str">
        <f>'V18'!$N72</f>
        <v>German Governm.</v>
      </c>
      <c r="W79" s="56" t="str">
        <f>'V19'!$N72</f>
        <v>German Governm.</v>
      </c>
      <c r="X79" s="56" t="str">
        <f>'V20'!$N72</f>
        <v>German Governm.</v>
      </c>
      <c r="Y79" s="56" t="str">
        <f>'V21'!$N72</f>
        <v>German Governm.</v>
      </c>
      <c r="Z79" s="56" t="str">
        <f>'V22'!$N72</f>
        <v>German Governm.</v>
      </c>
      <c r="AA79" s="56" t="str">
        <f>'V23'!$N72</f>
        <v>German Governm.</v>
      </c>
      <c r="AB79" s="56" t="str">
        <f>'V24'!$N72</f>
        <v>German Governm.</v>
      </c>
      <c r="AC79" s="56" t="str">
        <f>'V25'!$N72</f>
        <v>German Governm.</v>
      </c>
      <c r="AD79" s="56" t="str">
        <f>'V26'!$N72</f>
        <v>German Governm.</v>
      </c>
      <c r="AE79" s="56" t="str">
        <f>'V27'!$N72</f>
        <v>German Governm.</v>
      </c>
      <c r="AF79" s="56" t="str">
        <f>'V28'!$N72</f>
        <v>German Governm.</v>
      </c>
      <c r="AG79" s="56" t="str">
        <f>'V29'!$N72</f>
        <v>German Governm.</v>
      </c>
      <c r="AH79" s="56" t="str">
        <f>'V30'!$N72</f>
        <v>German Governm.</v>
      </c>
      <c r="AI79" s="56" t="str">
        <f>'V31'!$N72</f>
        <v>German Governm.</v>
      </c>
      <c r="AJ79" s="56" t="str">
        <f>'V32'!$N72</f>
        <v>German Governm.</v>
      </c>
      <c r="AK79" s="56" t="str">
        <f>'V33'!$N72</f>
        <v>German Governm.</v>
      </c>
      <c r="AL79" s="56" t="str">
        <f>'V34'!$N72</f>
        <v>German Governm.</v>
      </c>
      <c r="AM79" s="56" t="str">
        <f>'V35'!$N72</f>
        <v>German Governm.</v>
      </c>
      <c r="AN79" s="56" t="str">
        <f>'V36'!$N72</f>
        <v>German Governm.</v>
      </c>
    </row>
    <row r="80" spans="2:40" ht="15" customHeight="1" x14ac:dyDescent="0.5">
      <c r="B80" s="74"/>
      <c r="C80" s="55" t="s">
        <v>284</v>
      </c>
      <c r="D80" s="79" t="s">
        <v>285</v>
      </c>
      <c r="E80" s="58">
        <f>'V1'!$N73</f>
        <v>450</v>
      </c>
      <c r="F80" s="58">
        <f>'V2'!$N73</f>
        <v>450</v>
      </c>
      <c r="G80" s="58">
        <f>'V3'!$N73</f>
        <v>450</v>
      </c>
      <c r="H80" s="58">
        <f>'V4'!$N73</f>
        <v>450</v>
      </c>
      <c r="I80" s="58">
        <f>'V5'!$N73</f>
        <v>450</v>
      </c>
      <c r="J80" s="58">
        <f>'V6'!$N73</f>
        <v>450</v>
      </c>
      <c r="K80" s="58">
        <f>'V7'!$N73</f>
        <v>450</v>
      </c>
      <c r="L80" s="58">
        <f>'V8'!$N73</f>
        <v>450</v>
      </c>
      <c r="M80" s="58">
        <f>'V9'!$N73</f>
        <v>450</v>
      </c>
      <c r="N80" s="58">
        <f>'V10'!$N73</f>
        <v>450</v>
      </c>
      <c r="O80" s="58">
        <f>'V11'!$N73</f>
        <v>450</v>
      </c>
      <c r="P80" s="58">
        <f>'V12'!$N73</f>
        <v>450</v>
      </c>
      <c r="Q80" s="58">
        <f>'V13'!$N73</f>
        <v>450</v>
      </c>
      <c r="R80" s="58">
        <f>'V14'!$N73</f>
        <v>450</v>
      </c>
      <c r="S80" s="58">
        <f>'V15'!$N73</f>
        <v>450</v>
      </c>
      <c r="T80" s="58">
        <f>'V16'!$N73</f>
        <v>450</v>
      </c>
      <c r="U80" s="58">
        <f>'V17'!$N73</f>
        <v>450</v>
      </c>
      <c r="V80" s="58">
        <f>'V18'!$N73</f>
        <v>450</v>
      </c>
      <c r="W80" s="58">
        <f>'V19'!$N73</f>
        <v>450</v>
      </c>
      <c r="X80" s="58">
        <f>'V20'!$N73</f>
        <v>450</v>
      </c>
      <c r="Y80" s="58">
        <f>'V21'!$N73</f>
        <v>450</v>
      </c>
      <c r="Z80" s="58">
        <f>'V22'!$N73</f>
        <v>450</v>
      </c>
      <c r="AA80" s="58">
        <f>'V23'!$N73</f>
        <v>450</v>
      </c>
      <c r="AB80" s="58">
        <f>'V24'!$N73</f>
        <v>450</v>
      </c>
      <c r="AC80" s="58">
        <f>'V25'!$N73</f>
        <v>450</v>
      </c>
      <c r="AD80" s="58">
        <f>'V26'!$N73</f>
        <v>450</v>
      </c>
      <c r="AE80" s="58">
        <f>'V27'!$N73</f>
        <v>450</v>
      </c>
      <c r="AF80" s="58">
        <f>'V28'!$N73</f>
        <v>450</v>
      </c>
      <c r="AG80" s="58">
        <f>'V29'!$N73</f>
        <v>450</v>
      </c>
      <c r="AH80" s="58">
        <f>'V30'!$N73</f>
        <v>450</v>
      </c>
      <c r="AI80" s="58">
        <f>'V31'!$N73</f>
        <v>450</v>
      </c>
      <c r="AJ80" s="58">
        <f>'V32'!$N73</f>
        <v>450</v>
      </c>
      <c r="AK80" s="58">
        <f>'V33'!$N73</f>
        <v>450</v>
      </c>
      <c r="AL80" s="58">
        <f>'V34'!$N73</f>
        <v>450</v>
      </c>
      <c r="AM80" s="58">
        <f>'V35'!$N73</f>
        <v>450</v>
      </c>
      <c r="AN80" s="58">
        <f>'V36'!$N73</f>
        <v>450</v>
      </c>
    </row>
    <row r="81" spans="2:40" ht="15" customHeight="1" x14ac:dyDescent="0.5">
      <c r="B81" s="74"/>
      <c r="C81" s="55" t="s">
        <v>286</v>
      </c>
      <c r="D81" s="79" t="s">
        <v>55</v>
      </c>
      <c r="E81" s="59">
        <f>'V1'!$N74</f>
        <v>10.759473211182378</v>
      </c>
      <c r="F81" s="59">
        <f>'V2'!$N74</f>
        <v>11.525417533399043</v>
      </c>
      <c r="G81" s="59">
        <f>'V3'!$N74</f>
        <v>10.953082477969978</v>
      </c>
      <c r="H81" s="59">
        <f>'V4'!$N74</f>
        <v>11.699747478343753</v>
      </c>
      <c r="I81" s="59">
        <f>'V5'!$N74</f>
        <v>11.830792232450285</v>
      </c>
      <c r="J81" s="59">
        <f>'V6'!$N74</f>
        <v>12.560419439443002</v>
      </c>
      <c r="K81" s="59">
        <f>'V7'!$N74</f>
        <v>12.888430033903697</v>
      </c>
      <c r="L81" s="59">
        <f>'V8'!$N74</f>
        <v>13.199043275466527</v>
      </c>
      <c r="M81" s="59">
        <f>'V9'!$N74</f>
        <v>13.120839589538502</v>
      </c>
      <c r="N81" s="59">
        <f>'V10'!$N74</f>
        <v>13.423216254819376</v>
      </c>
      <c r="O81" s="59">
        <f>'V11'!$N74</f>
        <v>14.013425306247399</v>
      </c>
      <c r="P81" s="59">
        <f>'V12'!$N74</f>
        <v>14.306061685526696</v>
      </c>
      <c r="Q81" s="59">
        <f>'V13'!$N74</f>
        <v>21.330466073199293</v>
      </c>
      <c r="R81" s="59">
        <f>'V14'!$N74</f>
        <v>22.27985939697524</v>
      </c>
      <c r="S81" s="59">
        <f>'V15'!$N74</f>
        <v>21.69578503206715</v>
      </c>
      <c r="T81" s="59">
        <f>'V16'!$N74</f>
        <v>22.627400107067199</v>
      </c>
      <c r="U81" s="59">
        <f>'V17'!$N74</f>
        <v>22.836462801499174</v>
      </c>
      <c r="V81" s="59">
        <f>'V18'!$N74</f>
        <v>23.754721494538476</v>
      </c>
      <c r="W81" s="59">
        <f>'V19'!$N74</f>
        <v>24.701497286515711</v>
      </c>
      <c r="X81" s="59">
        <f>'V20'!$N74</f>
        <v>27.130981337337403</v>
      </c>
      <c r="Y81" s="59">
        <f>'V21'!$N74</f>
        <v>25.07692461016094</v>
      </c>
      <c r="Z81" s="59">
        <f>'V22'!$N74</f>
        <v>27.469695569645406</v>
      </c>
      <c r="AA81" s="59">
        <f>'V23'!$N74</f>
        <v>26.834996290817681</v>
      </c>
      <c r="AB81" s="59">
        <f>'V24'!$N74</f>
        <v>29.168676057608568</v>
      </c>
      <c r="AC81" s="59">
        <f>'V25'!$N74</f>
        <v>28.009632884885512</v>
      </c>
      <c r="AD81" s="59">
        <f>'V26'!$N74</f>
        <v>29.445679230720213</v>
      </c>
      <c r="AE81" s="59">
        <f>'V27'!$N74</f>
        <v>28.459457278225855</v>
      </c>
      <c r="AF81" s="59">
        <f>'V28'!$N74</f>
        <v>29.846895742103356</v>
      </c>
      <c r="AG81" s="59">
        <f>'V29'!$N74</f>
        <v>30.215340125315329</v>
      </c>
      <c r="AH81" s="59">
        <f>'V30'!$N74</f>
        <v>31.562166559640744</v>
      </c>
      <c r="AI81" s="59">
        <f>'V31'!$N74</f>
        <v>45.22174820340706</v>
      </c>
      <c r="AJ81" s="59">
        <f>'V32'!$N74</f>
        <v>46.78111400487829</v>
      </c>
      <c r="AK81" s="59">
        <f>'V33'!$N74</f>
        <v>45.90246275467107</v>
      </c>
      <c r="AL81" s="59">
        <f>'V34'!$N74</f>
        <v>47.304815268564042</v>
      </c>
      <c r="AM81" s="59">
        <f>'V35'!$N74</f>
        <v>48.108867795316897</v>
      </c>
      <c r="AN81" s="59">
        <f>'V36'!$N74</f>
        <v>49.294471287055011</v>
      </c>
    </row>
    <row r="82" spans="2:40" ht="15" customHeight="1" x14ac:dyDescent="0.5">
      <c r="B82" s="74"/>
      <c r="C82" s="55" t="s">
        <v>287</v>
      </c>
      <c r="D82" s="79" t="s">
        <v>310</v>
      </c>
      <c r="E82" s="59">
        <f>'V1'!$N75</f>
        <v>16.58429320321741</v>
      </c>
      <c r="F82" s="59">
        <f>'V2'!$N75</f>
        <v>17.764894238942734</v>
      </c>
      <c r="G82" s="59">
        <f>'V3'!$N75</f>
        <v>16.882716070605419</v>
      </c>
      <c r="H82" s="59">
        <f>'V4'!$N75</f>
        <v>18.033600602564611</v>
      </c>
      <c r="I82" s="59">
        <f>'V5'!$N75</f>
        <v>18.235588616493356</v>
      </c>
      <c r="J82" s="59">
        <f>'V6'!$N75</f>
        <v>19.360211661907499</v>
      </c>
      <c r="K82" s="59">
        <f>'V7'!$N75</f>
        <v>18.468195012794183</v>
      </c>
      <c r="L82" s="59">
        <f>'V8'!$N75</f>
        <v>18.913281489863028</v>
      </c>
      <c r="M82" s="59">
        <f>'V9'!$N75</f>
        <v>18.801221221960823</v>
      </c>
      <c r="N82" s="59">
        <f>'V10'!$N75</f>
        <v>19.234505276499323</v>
      </c>
      <c r="O82" s="59">
        <f>'V11'!$N75</f>
        <v>20.080232477672446</v>
      </c>
      <c r="P82" s="59">
        <f>'V12'!$N75</f>
        <v>20.499559401599669</v>
      </c>
      <c r="Q82" s="59">
        <f>'V13'!$N75</f>
        <v>20.630093522836042</v>
      </c>
      <c r="R82" s="59">
        <f>'V14'!$N75</f>
        <v>21.548314108932985</v>
      </c>
      <c r="S82" s="59">
        <f>'V15'!$N75</f>
        <v>20.98341746152758</v>
      </c>
      <c r="T82" s="59">
        <f>'V16'!$N75</f>
        <v>21.884443536559438</v>
      </c>
      <c r="U82" s="59">
        <f>'V17'!$N75</f>
        <v>22.086641787805657</v>
      </c>
      <c r="V82" s="59">
        <f>'V18'!$N75</f>
        <v>22.974750029348488</v>
      </c>
      <c r="W82" s="59">
        <f>'V19'!$N75</f>
        <v>42.304515752716433</v>
      </c>
      <c r="X82" s="59">
        <f>'V20'!$N75</f>
        <v>46.46532208388021</v>
      </c>
      <c r="Y82" s="59">
        <f>'V21'!$N75</f>
        <v>42.947483704939302</v>
      </c>
      <c r="Z82" s="59">
        <f>'V22'!$N75</f>
        <v>47.045414108672787</v>
      </c>
      <c r="AA82" s="59">
        <f>'V23'!$N75</f>
        <v>45.958409328032921</v>
      </c>
      <c r="AB82" s="59">
        <f>'V24'!$N75</f>
        <v>49.955138405257472</v>
      </c>
      <c r="AC82" s="59">
        <f>'V25'!$N75</f>
        <v>46.299474360548473</v>
      </c>
      <c r="AD82" s="59">
        <f>'V26'!$N75</f>
        <v>48.67323596045189</v>
      </c>
      <c r="AE82" s="59">
        <f>'V27'!$N75</f>
        <v>47.043026875206706</v>
      </c>
      <c r="AF82" s="59">
        <f>'V28'!$N75</f>
        <v>49.336440425078649</v>
      </c>
      <c r="AG82" s="59">
        <f>'V29'!$N75</f>
        <v>49.945473086946066</v>
      </c>
      <c r="AH82" s="59">
        <f>'V30'!$N75</f>
        <v>52.171755602694688</v>
      </c>
      <c r="AI82" s="59">
        <f>'V31'!$N75</f>
        <v>51.171656304622068</v>
      </c>
      <c r="AJ82" s="59">
        <f>'V32'!$N75</f>
        <v>54.767837274855133</v>
      </c>
      <c r="AK82" s="59">
        <f>'V33'!$N75</f>
        <v>51.941933714114455</v>
      </c>
      <c r="AL82" s="59">
        <f>'V34'!$N75</f>
        <v>55.380947633603462</v>
      </c>
      <c r="AM82" s="59">
        <f>'V35'!$N75</f>
        <v>54.438639500473407</v>
      </c>
      <c r="AN82" s="59">
        <f>'V36'!$N75</f>
        <v>57.710288423613001</v>
      </c>
    </row>
    <row r="83" spans="2:40" ht="15" customHeight="1" x14ac:dyDescent="0.5">
      <c r="B83" s="74"/>
      <c r="C83" s="55" t="s">
        <v>95</v>
      </c>
      <c r="D83" s="79" t="s">
        <v>71</v>
      </c>
      <c r="E83" s="58">
        <f>E26/E82*100</f>
        <v>325.609293916269</v>
      </c>
      <c r="F83" s="58">
        <f t="shared" ref="F83:AN83" si="1">F26/F82*100</f>
        <v>303.97028698108238</v>
      </c>
      <c r="G83" s="58">
        <f t="shared" si="1"/>
        <v>319.85374731273049</v>
      </c>
      <c r="H83" s="58">
        <f t="shared" si="1"/>
        <v>299.44103338032505</v>
      </c>
      <c r="I83" s="58">
        <f t="shared" si="1"/>
        <v>296.12424987016419</v>
      </c>
      <c r="J83" s="58">
        <f t="shared" si="1"/>
        <v>278.92257038825966</v>
      </c>
      <c r="K83" s="58">
        <f t="shared" si="1"/>
        <v>292.39457327903733</v>
      </c>
      <c r="L83" s="58">
        <f t="shared" si="1"/>
        <v>285.51364832666633</v>
      </c>
      <c r="M83" s="58">
        <f t="shared" si="1"/>
        <v>287.21538543956461</v>
      </c>
      <c r="N83" s="58">
        <f t="shared" si="1"/>
        <v>280.74545835071245</v>
      </c>
      <c r="O83" s="58">
        <f t="shared" si="1"/>
        <v>268.92118933405538</v>
      </c>
      <c r="P83" s="58">
        <f t="shared" si="1"/>
        <v>263.4202957346788</v>
      </c>
      <c r="Q83" s="58">
        <f t="shared" si="1"/>
        <v>261.75353950880475</v>
      </c>
      <c r="R83" s="58">
        <f t="shared" si="1"/>
        <v>250.59965121639829</v>
      </c>
      <c r="S83" s="58">
        <f t="shared" si="1"/>
        <v>257.34606909959854</v>
      </c>
      <c r="T83" s="58">
        <f t="shared" si="1"/>
        <v>246.75061949731258</v>
      </c>
      <c r="U83" s="58">
        <f t="shared" si="1"/>
        <v>244.49167292518936</v>
      </c>
      <c r="V83" s="58">
        <f t="shared" si="1"/>
        <v>235.04064214417619</v>
      </c>
      <c r="W83" s="58">
        <f t="shared" si="1"/>
        <v>255.29189515203271</v>
      </c>
      <c r="X83" s="58">
        <f t="shared" si="1"/>
        <v>232.43140293967198</v>
      </c>
      <c r="Y83" s="58">
        <f t="shared" si="1"/>
        <v>251.4699132130508</v>
      </c>
      <c r="Z83" s="58">
        <f t="shared" si="1"/>
        <v>229.5654147087001</v>
      </c>
      <c r="AA83" s="58">
        <f t="shared" si="1"/>
        <v>234.99507833079858</v>
      </c>
      <c r="AB83" s="58">
        <f t="shared" si="1"/>
        <v>216.19397613085914</v>
      </c>
      <c r="AC83" s="58">
        <f t="shared" si="1"/>
        <v>233.26398731650872</v>
      </c>
      <c r="AD83" s="58">
        <f t="shared" si="1"/>
        <v>221.88785657841294</v>
      </c>
      <c r="AE83" s="58">
        <f t="shared" si="1"/>
        <v>229.57706417679455</v>
      </c>
      <c r="AF83" s="58">
        <f t="shared" si="1"/>
        <v>218.90513192577541</v>
      </c>
      <c r="AG83" s="58">
        <f t="shared" si="1"/>
        <v>216.23581342795867</v>
      </c>
      <c r="AH83" s="58">
        <f t="shared" si="1"/>
        <v>207.00856000027295</v>
      </c>
      <c r="AI83" s="58">
        <f t="shared" si="1"/>
        <v>211.05433710623299</v>
      </c>
      <c r="AJ83" s="58">
        <f t="shared" si="1"/>
        <v>197.19602849752235</v>
      </c>
      <c r="AK83" s="58">
        <f t="shared" si="1"/>
        <v>207.92448851524483</v>
      </c>
      <c r="AL83" s="58">
        <f t="shared" si="1"/>
        <v>195.0129143952548</v>
      </c>
      <c r="AM83" s="58">
        <f t="shared" si="1"/>
        <v>198.38849940226888</v>
      </c>
      <c r="AN83" s="58">
        <f t="shared" si="1"/>
        <v>187.14167430119832</v>
      </c>
    </row>
    <row r="84" spans="2:40" ht="15" customHeight="1" x14ac:dyDescent="0.5">
      <c r="B84" s="74"/>
      <c r="C84" s="55" t="s">
        <v>328</v>
      </c>
      <c r="D84" s="79" t="s">
        <v>290</v>
      </c>
      <c r="E84" s="62">
        <f>'V1'!$N76</f>
        <v>4841.7629450320701</v>
      </c>
      <c r="F84" s="62">
        <f>'V2'!$N76</f>
        <v>5186.4378900295696</v>
      </c>
      <c r="G84" s="62">
        <f>'V3'!$N76</f>
        <v>4928.8871150864907</v>
      </c>
      <c r="H84" s="62">
        <f>'V4'!$N76</f>
        <v>5264.8863652546888</v>
      </c>
      <c r="I84" s="62">
        <f>'V5'!$N76</f>
        <v>5323.8565046026288</v>
      </c>
      <c r="J84" s="62">
        <f>'V6'!$N76</f>
        <v>5652.188747749351</v>
      </c>
      <c r="K84" s="62">
        <f>'V7'!$N76</f>
        <v>5799.7935152566633</v>
      </c>
      <c r="L84" s="62">
        <f>'V8'!$N76</f>
        <v>5939.5694739599376</v>
      </c>
      <c r="M84" s="62">
        <f>'V9'!$N76</f>
        <v>5904.377815292326</v>
      </c>
      <c r="N84" s="62">
        <f>'V10'!$N76</f>
        <v>6040.4473146687196</v>
      </c>
      <c r="O84" s="62">
        <f>'V11'!$N76</f>
        <v>6306.0413878113295</v>
      </c>
      <c r="P84" s="62">
        <f>'V12'!$N76</f>
        <v>6437.7277584870135</v>
      </c>
      <c r="Q84" s="62">
        <f>'V13'!$N76</f>
        <v>9598.709732939682</v>
      </c>
      <c r="R84" s="62">
        <f>'V14'!$N76</f>
        <v>10025.936728638859</v>
      </c>
      <c r="S84" s="62">
        <f>'V15'!$N76</f>
        <v>9763.1032644302177</v>
      </c>
      <c r="T84" s="62">
        <f>'V16'!$N76</f>
        <v>10182.33004818024</v>
      </c>
      <c r="U84" s="62">
        <f>'V17'!$N76</f>
        <v>10276.408260674629</v>
      </c>
      <c r="V84" s="62">
        <f>'V18'!$N76</f>
        <v>10689.624672542313</v>
      </c>
      <c r="W84" s="62">
        <f>'V19'!$N76</f>
        <v>11115.67377893207</v>
      </c>
      <c r="X84" s="62">
        <f>'V20'!$N76</f>
        <v>12208.941601801831</v>
      </c>
      <c r="Y84" s="62">
        <f>'V21'!$N76</f>
        <v>11284.616074572423</v>
      </c>
      <c r="Z84" s="62">
        <f>'V22'!$N76</f>
        <v>12361.363006340433</v>
      </c>
      <c r="AA84" s="62">
        <f>'V23'!$N76</f>
        <v>12075.748330867957</v>
      </c>
      <c r="AB84" s="62">
        <f>'V24'!$N76</f>
        <v>13125.904225923856</v>
      </c>
      <c r="AC84" s="62">
        <f>'V25'!$N76</f>
        <v>12604.334798198481</v>
      </c>
      <c r="AD84" s="62">
        <f>'V26'!$N76</f>
        <v>13250.555653824096</v>
      </c>
      <c r="AE84" s="62">
        <f>'V27'!$N76</f>
        <v>12806.755775201635</v>
      </c>
      <c r="AF84" s="62">
        <f>'V28'!$N76</f>
        <v>13431.103083946511</v>
      </c>
      <c r="AG84" s="62">
        <f>'V29'!$N76</f>
        <v>13596.903056391899</v>
      </c>
      <c r="AH84" s="62">
        <f>'V30'!$N76</f>
        <v>14202.974951838334</v>
      </c>
      <c r="AI84" s="62">
        <f>'V31'!$N76</f>
        <v>20349.786691533176</v>
      </c>
      <c r="AJ84" s="62">
        <f>'V32'!$N76</f>
        <v>21051.501302195229</v>
      </c>
      <c r="AK84" s="62">
        <f>'V33'!$N76</f>
        <v>20656.108239601981</v>
      </c>
      <c r="AL84" s="62">
        <f>'V34'!$N76</f>
        <v>21287.16687085382</v>
      </c>
      <c r="AM84" s="62">
        <f>'V35'!$N76</f>
        <v>21648.990507892602</v>
      </c>
      <c r="AN84" s="62">
        <f>'V36'!$N76</f>
        <v>22182.512079174754</v>
      </c>
    </row>
    <row r="85" spans="2:40" ht="15" customHeight="1" x14ac:dyDescent="0.5">
      <c r="B85" s="74"/>
      <c r="C85" s="55" t="s">
        <v>329</v>
      </c>
      <c r="D85" s="79" t="s">
        <v>291</v>
      </c>
      <c r="E85" s="58">
        <f>'V1'!$N77</f>
        <v>74.629319414477507</v>
      </c>
      <c r="F85" s="58">
        <f>'V2'!$N77</f>
        <v>79.94202407524142</v>
      </c>
      <c r="G85" s="58">
        <f>'V3'!$N77</f>
        <v>75.972222317723535</v>
      </c>
      <c r="H85" s="58">
        <f>'V4'!$N77</f>
        <v>81.151202711539838</v>
      </c>
      <c r="I85" s="58">
        <f>'V5'!$N77</f>
        <v>82.060148774219186</v>
      </c>
      <c r="J85" s="58">
        <f>'V6'!$N77</f>
        <v>87.12095247858278</v>
      </c>
      <c r="K85" s="58">
        <f>'V7'!$N77</f>
        <v>83.106877557573924</v>
      </c>
      <c r="L85" s="58">
        <f>'V8'!$N77</f>
        <v>85.10976670438373</v>
      </c>
      <c r="M85" s="58">
        <f>'V9'!$N77</f>
        <v>84.605495498823799</v>
      </c>
      <c r="N85" s="58">
        <f>'V10'!$N77</f>
        <v>86.55527374424706</v>
      </c>
      <c r="O85" s="58">
        <f>'V11'!$N77</f>
        <v>90.361046149526118</v>
      </c>
      <c r="P85" s="58">
        <f>'V12'!$N77</f>
        <v>92.248017307198623</v>
      </c>
      <c r="Q85" s="58">
        <f>'V13'!$N77</f>
        <v>92.835420852762297</v>
      </c>
      <c r="R85" s="58">
        <f>'V14'!$N77</f>
        <v>96.967413490198538</v>
      </c>
      <c r="S85" s="58">
        <f>'V15'!$N77</f>
        <v>94.425378576874223</v>
      </c>
      <c r="T85" s="58">
        <f>'V16'!$N77</f>
        <v>98.479995914517573</v>
      </c>
      <c r="U85" s="58">
        <f>'V17'!$N77</f>
        <v>99.389888045125574</v>
      </c>
      <c r="V85" s="58">
        <f>'V18'!$N77</f>
        <v>103.3863751320683</v>
      </c>
      <c r="W85" s="58">
        <f>'V19'!$N77</f>
        <v>190.37032088722381</v>
      </c>
      <c r="X85" s="58">
        <f>'V20'!$N77</f>
        <v>209.0939493774608</v>
      </c>
      <c r="Y85" s="58">
        <f>'V21'!$N77</f>
        <v>193.26367667222669</v>
      </c>
      <c r="Z85" s="58">
        <f>'V22'!$N77</f>
        <v>211.70436348902737</v>
      </c>
      <c r="AA85" s="58">
        <f>'V23'!$N77</f>
        <v>206.81284197614801</v>
      </c>
      <c r="AB85" s="58">
        <f>'V24'!$N77</f>
        <v>224.79812282365847</v>
      </c>
      <c r="AC85" s="58">
        <f>'V25'!$N77</f>
        <v>208.3476346224675</v>
      </c>
      <c r="AD85" s="58">
        <f>'V26'!$N77</f>
        <v>219.02956182203283</v>
      </c>
      <c r="AE85" s="58">
        <f>'V27'!$N77</f>
        <v>211.69362093842952</v>
      </c>
      <c r="AF85" s="58">
        <f>'V28'!$N77</f>
        <v>222.01398191285324</v>
      </c>
      <c r="AG85" s="58">
        <f>'V29'!$N77</f>
        <v>224.75462889125657</v>
      </c>
      <c r="AH85" s="58">
        <f>'V30'!$N77</f>
        <v>234.77290021212536</v>
      </c>
      <c r="AI85" s="58">
        <f>'V31'!$N77</f>
        <v>230.27245337079867</v>
      </c>
      <c r="AJ85" s="58">
        <f>'V32'!$N77</f>
        <v>246.45526773684776</v>
      </c>
      <c r="AK85" s="58">
        <f>'V33'!$N77</f>
        <v>233.73870171351439</v>
      </c>
      <c r="AL85" s="58">
        <f>'V34'!$N77</f>
        <v>249.21426435121523</v>
      </c>
      <c r="AM85" s="58">
        <f>'V35'!$N77</f>
        <v>244.97387775212962</v>
      </c>
      <c r="AN85" s="58">
        <f>'V36'!$N77</f>
        <v>259.69629790625817</v>
      </c>
    </row>
    <row r="86" spans="2:40" ht="15" customHeight="1" x14ac:dyDescent="0.5"/>
    <row r="87" spans="2:40" ht="15" customHeight="1" x14ac:dyDescent="0.5"/>
    <row r="88" spans="2:40" ht="15" customHeight="1" x14ac:dyDescent="0.5"/>
    <row r="89" spans="2:40" ht="15" customHeight="1" x14ac:dyDescent="0.5"/>
    <row r="90" spans="2:40" ht="15" customHeight="1" x14ac:dyDescent="0.5"/>
    <row r="91" spans="2:40" ht="15" customHeight="1" x14ac:dyDescent="0.5"/>
    <row r="92" spans="2:40" ht="15" customHeight="1" x14ac:dyDescent="0.5"/>
    <row r="93" spans="2:40" ht="15" customHeight="1" x14ac:dyDescent="0.5"/>
    <row r="94" spans="2:40" ht="15" customHeight="1" x14ac:dyDescent="0.5"/>
    <row r="95" spans="2:40" ht="15" customHeight="1" x14ac:dyDescent="0.5"/>
    <row r="96" spans="2:40" ht="15" customHeight="1" x14ac:dyDescent="0.5"/>
    <row r="97" ht="15" customHeight="1" x14ac:dyDescent="0.5"/>
    <row r="98" ht="15" customHeight="1" x14ac:dyDescent="0.5"/>
    <row r="99" ht="15" customHeight="1" x14ac:dyDescent="0.5"/>
    <row r="100" ht="15" customHeight="1" x14ac:dyDescent="0.5"/>
    <row r="101" ht="15" customHeight="1" x14ac:dyDescent="0.5"/>
    <row r="102" ht="15" customHeight="1" x14ac:dyDescent="0.5"/>
    <row r="103" ht="15" customHeight="1" x14ac:dyDescent="0.5"/>
    <row r="104" ht="15" customHeight="1" x14ac:dyDescent="0.5"/>
    <row r="105" ht="15" customHeight="1" x14ac:dyDescent="0.5"/>
    <row r="106" ht="15" customHeight="1" x14ac:dyDescent="0.5"/>
    <row r="107" ht="15" customHeight="1" x14ac:dyDescent="0.5"/>
    <row r="108" ht="15" customHeight="1" x14ac:dyDescent="0.5"/>
    <row r="109" ht="15" customHeight="1" x14ac:dyDescent="0.5"/>
    <row r="110" ht="15" customHeight="1" x14ac:dyDescent="0.5"/>
    <row r="111" ht="15" customHeight="1" x14ac:dyDescent="0.5"/>
    <row r="112" ht="15" customHeight="1" x14ac:dyDescent="0.5"/>
    <row r="113" ht="15" customHeight="1" x14ac:dyDescent="0.5"/>
    <row r="114" ht="15" customHeight="1" x14ac:dyDescent="0.5"/>
    <row r="115" ht="15" customHeight="1" x14ac:dyDescent="0.5"/>
    <row r="116" ht="15" customHeight="1" x14ac:dyDescent="0.5"/>
    <row r="117" ht="15" customHeight="1" x14ac:dyDescent="0.5"/>
    <row r="118" ht="15" customHeight="1" x14ac:dyDescent="0.5"/>
    <row r="119" ht="15" customHeight="1" x14ac:dyDescent="0.5"/>
    <row r="120" ht="15" customHeight="1" x14ac:dyDescent="0.5"/>
    <row r="121" ht="15" customHeight="1" x14ac:dyDescent="0.5"/>
    <row r="122" ht="15" customHeight="1" x14ac:dyDescent="0.5"/>
    <row r="123" ht="15" customHeight="1" x14ac:dyDescent="0.5"/>
    <row r="124" ht="15" customHeight="1" x14ac:dyDescent="0.5"/>
    <row r="125" ht="15" customHeight="1" x14ac:dyDescent="0.5"/>
    <row r="126" ht="15" customHeight="1" x14ac:dyDescent="0.5"/>
    <row r="127" ht="15" customHeight="1" x14ac:dyDescent="0.5"/>
    <row r="128" ht="15" customHeight="1" x14ac:dyDescent="0.5"/>
    <row r="129" ht="15" customHeight="1" x14ac:dyDescent="0.5"/>
    <row r="130" ht="15" customHeight="1" x14ac:dyDescent="0.5"/>
    <row r="131" ht="15" customHeight="1" x14ac:dyDescent="0.5"/>
    <row r="132" ht="15" customHeight="1" x14ac:dyDescent="0.5"/>
    <row r="133" ht="15" customHeight="1" x14ac:dyDescent="0.5"/>
    <row r="134" ht="15" customHeight="1" x14ac:dyDescent="0.5"/>
    <row r="135" ht="15" customHeight="1" x14ac:dyDescent="0.5"/>
    <row r="136" ht="15" customHeight="1" x14ac:dyDescent="0.5"/>
    <row r="137" ht="15" customHeight="1" x14ac:dyDescent="0.5"/>
    <row r="138" ht="15" customHeight="1" x14ac:dyDescent="0.5"/>
    <row r="139" ht="15" customHeight="1" x14ac:dyDescent="0.5"/>
    <row r="140" ht="15" customHeight="1" x14ac:dyDescent="0.5"/>
    <row r="141" ht="15" customHeight="1" x14ac:dyDescent="0.5"/>
    <row r="142" ht="15" customHeight="1" x14ac:dyDescent="0.5"/>
    <row r="143" ht="15" customHeight="1" x14ac:dyDescent="0.5"/>
    <row r="144" ht="15" customHeight="1" x14ac:dyDescent="0.5"/>
    <row r="145" ht="15" customHeight="1" x14ac:dyDescent="0.5"/>
    <row r="146" ht="15" customHeight="1" x14ac:dyDescent="0.5"/>
    <row r="147" ht="15" customHeight="1" x14ac:dyDescent="0.5"/>
    <row r="148" ht="15" customHeight="1" x14ac:dyDescent="0.5"/>
    <row r="149" ht="15" customHeight="1" x14ac:dyDescent="0.5"/>
    <row r="150" ht="15" customHeight="1" x14ac:dyDescent="0.5"/>
    <row r="151" ht="15" customHeight="1" x14ac:dyDescent="0.5"/>
    <row r="152" ht="15" customHeight="1" x14ac:dyDescent="0.5"/>
    <row r="153" ht="15" customHeight="1" x14ac:dyDescent="0.5"/>
    <row r="154" ht="15" customHeight="1" x14ac:dyDescent="0.5"/>
    <row r="155" ht="15" customHeight="1" x14ac:dyDescent="0.5"/>
    <row r="156" ht="15" customHeight="1" x14ac:dyDescent="0.5"/>
    <row r="157" ht="15" customHeight="1" x14ac:dyDescent="0.5"/>
    <row r="158" ht="15" customHeight="1" x14ac:dyDescent="0.5"/>
    <row r="159" ht="15" customHeight="1" x14ac:dyDescent="0.5"/>
    <row r="160" ht="15" customHeight="1" x14ac:dyDescent="0.5"/>
    <row r="161" ht="15" customHeight="1" x14ac:dyDescent="0.5"/>
  </sheetData>
  <phoneticPr fontId="11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7417-FF0A-4E8D-B490-98EA03653E0F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14.143906709461898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64.877490281557513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119.82253439729999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0.92066770445682411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-23.01513960445493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103.54477544485127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0.94441650095490448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0.69021429059905592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0.11007346336170439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10.402199812694203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1.1874742022878448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11.699747478343753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9.4081913789550164E-3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0.88909609647120058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8.2348798929021264E-2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0.24063929815902976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0.22501663554185733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0.34109136384129218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0.10149571214984435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11.699747478343753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18.033600602564611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5264.8863652546888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81.151202711539838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14.143906709461898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10.812915046926252</v>
      </c>
      <c r="H132" s="7">
        <v>119.82253439729999</v>
      </c>
      <c r="I132" s="7">
        <v>0.92066770445682411</v>
      </c>
      <c r="J132" s="7">
        <v>-3.8358566007424884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10.812915046926252</v>
      </c>
      <c r="H133" s="7">
        <v>119.82253439729999</v>
      </c>
      <c r="I133" s="7">
        <v>0.92066770445682411</v>
      </c>
      <c r="J133" s="7">
        <v>-3.8358566007424884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10.812915046926252</v>
      </c>
      <c r="H134" s="7">
        <v>119.82253439729999</v>
      </c>
      <c r="I134" s="7">
        <v>0.92066770445682411</v>
      </c>
      <c r="J134" s="7">
        <v>-3.8358566007424884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10.812915046926252</v>
      </c>
      <c r="H135" s="7">
        <v>119.82253439729999</v>
      </c>
      <c r="I135" s="7">
        <v>0.92066770445682411</v>
      </c>
      <c r="J135" s="7">
        <v>-3.8358566007424884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10.812915046926252</v>
      </c>
      <c r="H136" s="7">
        <v>119.82253439729999</v>
      </c>
      <c r="I136" s="7">
        <v>0.92066770445682411</v>
      </c>
      <c r="J136" s="7">
        <v>-3.8358566007424884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10.812915046926252</v>
      </c>
      <c r="H137" s="7">
        <v>119.82253439729999</v>
      </c>
      <c r="I137" s="7">
        <v>0.92066770445682411</v>
      </c>
      <c r="J137" s="7">
        <v>-3.8358566007424884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64.877490281557513</v>
      </c>
      <c r="H142" s="7">
        <v>119.82253439729999</v>
      </c>
      <c r="I142" s="7">
        <v>0.92066770445682411</v>
      </c>
      <c r="J142" s="7">
        <v>-23.01513960445493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83.86878958950318</v>
      </c>
      <c r="G146" s="7">
        <v>0</v>
      </c>
      <c r="H146" s="7">
        <v>12.810336016576231</v>
      </c>
      <c r="I146" s="2" t="s">
        <v>37</v>
      </c>
    </row>
    <row r="147" spans="3:9" x14ac:dyDescent="0.5">
      <c r="C147" s="5"/>
      <c r="E147" s="2" t="s">
        <v>193</v>
      </c>
      <c r="F147" s="7">
        <v>57.735173628921856</v>
      </c>
      <c r="G147" s="7">
        <v>0</v>
      </c>
      <c r="H147" s="7">
        <v>45.683663890580227</v>
      </c>
      <c r="I147" s="2" t="s">
        <v>37</v>
      </c>
    </row>
    <row r="148" spans="3:9" x14ac:dyDescent="0.5">
      <c r="C148" s="5"/>
      <c r="E148" s="2" t="s">
        <v>194</v>
      </c>
      <c r="F148" s="7">
        <v>137.92136237761628</v>
      </c>
      <c r="G148" s="7">
        <v>-137.92136237763509</v>
      </c>
      <c r="H148" s="7">
        <v>-5.4409344791118714</v>
      </c>
      <c r="I148" s="2" t="s">
        <v>37</v>
      </c>
    </row>
    <row r="149" spans="3:9" x14ac:dyDescent="0.5">
      <c r="C149" s="5"/>
      <c r="E149" s="2" t="s">
        <v>195</v>
      </c>
      <c r="F149" s="7">
        <v>395.11328399907865</v>
      </c>
      <c r="G149" s="7">
        <v>-471.78679605343439</v>
      </c>
      <c r="H149" s="7">
        <v>4.3304944102215411E-14</v>
      </c>
      <c r="I149" s="2" t="s">
        <v>37</v>
      </c>
    </row>
    <row r="150" spans="3:9" x14ac:dyDescent="0.5">
      <c r="C150" s="5"/>
      <c r="E150" s="2" t="s">
        <v>196</v>
      </c>
      <c r="F150" s="7">
        <v>590.72019828261841</v>
      </c>
      <c r="G150" s="7">
        <v>-564.32247743964695</v>
      </c>
      <c r="H150" s="7">
        <v>53.053065428044519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8.6736079886404269</v>
      </c>
      <c r="G152" s="2" t="s">
        <v>55</v>
      </c>
    </row>
    <row r="153" spans="3:9" x14ac:dyDescent="0.5">
      <c r="C153" s="5"/>
      <c r="E153" s="2" t="s">
        <v>199</v>
      </c>
      <c r="F153" s="7">
        <v>-3.7737119527459071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53.734722865426768</v>
      </c>
      <c r="G157" s="23">
        <v>0</v>
      </c>
    </row>
    <row r="158" spans="3:9" x14ac:dyDescent="0.5">
      <c r="C158" s="5"/>
      <c r="E158" s="22" t="s">
        <v>305</v>
      </c>
      <c r="F158" s="23">
        <v>157.02337089641813</v>
      </c>
      <c r="G158" s="23">
        <v>0</v>
      </c>
    </row>
    <row r="159" spans="3:9" x14ac:dyDescent="0.5">
      <c r="C159" s="5"/>
      <c r="E159" s="22" t="s">
        <v>306</v>
      </c>
      <c r="F159" s="23">
        <v>473.970149999993</v>
      </c>
      <c r="G159" s="23">
        <v>-473.97014999999089</v>
      </c>
    </row>
    <row r="160" spans="3:9" x14ac:dyDescent="0.5">
      <c r="C160" s="5"/>
      <c r="E160" s="22" t="s">
        <v>307</v>
      </c>
      <c r="F160" s="23">
        <v>659.41100664346129</v>
      </c>
      <c r="G160" s="23">
        <v>-632.90498136526253</v>
      </c>
    </row>
    <row r="161" spans="3:7" x14ac:dyDescent="0.5">
      <c r="C161" s="5"/>
      <c r="E161" s="22" t="s">
        <v>308</v>
      </c>
      <c r="F161" s="23">
        <v>680.48743874581885</v>
      </c>
      <c r="G161" s="23">
        <v>-643.29503070648855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141.60592609591112</v>
      </c>
      <c r="G166" s="2" t="s">
        <v>37</v>
      </c>
    </row>
    <row r="167" spans="3:7" x14ac:dyDescent="0.5">
      <c r="C167" s="5"/>
      <c r="E167" s="2" t="s">
        <v>208</v>
      </c>
      <c r="F167" s="7">
        <v>-99.255816400142763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9.8569267445370787</v>
      </c>
      <c r="G169" s="2" t="s">
        <v>55</v>
      </c>
    </row>
    <row r="170" spans="3:7" x14ac:dyDescent="0.5">
      <c r="C170" s="5"/>
      <c r="E170" s="24" t="s">
        <v>199</v>
      </c>
      <c r="F170" s="7">
        <v>-3.4563212847821672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-99.255816400142763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0.91070086867843747</v>
      </c>
      <c r="G178" s="7">
        <v>0.57999999999999996</v>
      </c>
      <c r="H178" s="7">
        <v>0.78825039208346359</v>
      </c>
    </row>
    <row r="179" spans="3:9" x14ac:dyDescent="0.5">
      <c r="C179" s="5"/>
      <c r="E179" s="2" t="s">
        <v>216</v>
      </c>
      <c r="F179" s="7">
        <v>44.237964992999075</v>
      </c>
      <c r="G179" s="7">
        <v>0</v>
      </c>
      <c r="H179" s="7">
        <v>6.3892541531431659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-40.35491330454925</v>
      </c>
      <c r="H180" s="7">
        <v>-1.5814033237051481</v>
      </c>
      <c r="I180" s="2" t="s">
        <v>30</v>
      </c>
    </row>
    <row r="181" spans="3:9" x14ac:dyDescent="0.5">
      <c r="C181" s="5"/>
      <c r="E181" s="2" t="s">
        <v>218</v>
      </c>
      <c r="F181" s="7">
        <v>11.60714504487675</v>
      </c>
      <c r="G181" s="2" t="s">
        <v>55</v>
      </c>
    </row>
    <row r="182" spans="3:9" x14ac:dyDescent="0.5">
      <c r="C182" s="5"/>
      <c r="E182" s="2" t="s">
        <v>219</v>
      </c>
      <c r="F182" s="7">
        <v>-2.872882704731019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46.081213534374037</v>
      </c>
      <c r="G186" s="7">
        <v>0</v>
      </c>
      <c r="H186" s="7">
        <v>6.6554730761908276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-38.740716772367279</v>
      </c>
      <c r="H187" s="7">
        <v>-1.5181471907569426</v>
      </c>
      <c r="I187" s="2" t="s">
        <v>30</v>
      </c>
    </row>
    <row r="188" spans="3:9" x14ac:dyDescent="0.5">
      <c r="C188" s="5"/>
      <c r="E188" s="2" t="s">
        <v>218</v>
      </c>
      <c r="F188" s="7">
        <v>12.090776088413337</v>
      </c>
      <c r="G188" s="2" t="s">
        <v>55</v>
      </c>
    </row>
    <row r="189" spans="3:9" x14ac:dyDescent="0.5">
      <c r="C189" s="5"/>
      <c r="E189" s="2" t="s">
        <v>219</v>
      </c>
      <c r="F189" s="7">
        <v>-2.7579673965417792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9.882089822059493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103.54477544485127</v>
      </c>
      <c r="G193" s="2" t="s">
        <v>225</v>
      </c>
    </row>
    <row r="194" spans="3:9" x14ac:dyDescent="0.5">
      <c r="C194" s="5"/>
      <c r="E194" s="2" t="s">
        <v>227</v>
      </c>
      <c r="F194" s="7">
        <v>0.15231923706007672</v>
      </c>
      <c r="G194" s="2" t="s">
        <v>69</v>
      </c>
    </row>
    <row r="195" spans="3:9" x14ac:dyDescent="0.5">
      <c r="C195" s="5"/>
      <c r="E195" s="2" t="s">
        <v>228</v>
      </c>
      <c r="F195" s="7">
        <v>0.94441650095490448</v>
      </c>
    </row>
    <row r="196" spans="3:9" x14ac:dyDescent="0.5">
      <c r="C196" s="5"/>
      <c r="E196" s="2" t="s">
        <v>229</v>
      </c>
      <c r="F196" s="7">
        <v>0.69021429059905592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0.11007346336170439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10.402199812694203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1.1874742022878448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11.699747478343753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0.11007346336170439</v>
      </c>
      <c r="G243" s="38">
        <v>9.4081913789550164E-3</v>
      </c>
      <c r="H243" s="7"/>
    </row>
    <row r="244" spans="2:10" x14ac:dyDescent="0.5">
      <c r="C244" s="5"/>
      <c r="E244" s="36" t="s">
        <v>270</v>
      </c>
      <c r="F244" s="37">
        <v>10.402199812694203</v>
      </c>
      <c r="G244" s="38">
        <v>0.88909609647120058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8.2348798929021264E-2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0.24063929815902976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0.22501663554185733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0.34109136384129218</v>
      </c>
      <c r="H248" s="7"/>
    </row>
    <row r="249" spans="2:10" x14ac:dyDescent="0.5">
      <c r="C249" s="5"/>
      <c r="E249" s="36" t="s">
        <v>126</v>
      </c>
      <c r="F249" s="37">
        <v>1.1874742022878448</v>
      </c>
      <c r="G249" s="38">
        <v>0.10149571214984435</v>
      </c>
      <c r="H249" s="7"/>
    </row>
    <row r="250" spans="2:10" x14ac:dyDescent="0.5">
      <c r="C250" s="5"/>
      <c r="E250" s="42" t="s">
        <v>15</v>
      </c>
      <c r="F250" s="43">
        <v>11.699747478343753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11.699747478343753</v>
      </c>
      <c r="G263" s="47" t="s">
        <v>55</v>
      </c>
      <c r="H263" s="3" t="s">
        <v>287</v>
      </c>
      <c r="I263" s="48">
        <v>18.033600602564611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5264.8863652546888</v>
      </c>
      <c r="G266" s="47" t="s">
        <v>290</v>
      </c>
    </row>
    <row r="267" spans="3:10" x14ac:dyDescent="0.5">
      <c r="C267" s="5"/>
      <c r="D267" s="112"/>
      <c r="E267" s="112"/>
      <c r="F267" s="50">
        <v>81.151202711539838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55F0-B6AC-49D3-A1C8-15B88A164FD1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-0.45786257828350063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64.877490281557513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119.82253439729999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0.92066770445682411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104.87089078382294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0.94443195785153444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0.67609366505872381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0.60055326423538435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9.8438354594429711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1.38640350877193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11.830792232450285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5.0761880729182855E-2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0.83205209473991459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0.10533508974639227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0.29777098327723878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0.4289460217162836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0.1171860245309025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11.830792232450285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18.235588616493356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5323.8565046026288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82.060148774219186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-0.45786257828350063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10.812915046926252</v>
      </c>
      <c r="H132" s="7">
        <v>119.82253439729999</v>
      </c>
      <c r="I132" s="7">
        <v>0.92066770445682411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10.812915046926252</v>
      </c>
      <c r="H133" s="7">
        <v>119.82253439729999</v>
      </c>
      <c r="I133" s="7">
        <v>0.92066770445682411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10.812915046926252</v>
      </c>
      <c r="H134" s="7">
        <v>119.82253439729999</v>
      </c>
      <c r="I134" s="7">
        <v>0.92066770445682411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10.812915046926252</v>
      </c>
      <c r="H135" s="7">
        <v>119.82253439729999</v>
      </c>
      <c r="I135" s="7">
        <v>0.92066770445682411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10.812915046926252</v>
      </c>
      <c r="H136" s="7">
        <v>119.82253439729999</v>
      </c>
      <c r="I136" s="7">
        <v>0.92066770445682411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10.812915046926252</v>
      </c>
      <c r="H137" s="7">
        <v>119.82253439729999</v>
      </c>
      <c r="I137" s="7">
        <v>0.92066770445682411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64.877490281557513</v>
      </c>
      <c r="H142" s="7">
        <v>119.82253439729999</v>
      </c>
      <c r="I142" s="7">
        <v>0.92066770445682411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88.600935315595947</v>
      </c>
      <c r="G146" s="7">
        <v>0</v>
      </c>
      <c r="H146" s="7">
        <v>13.553200341852468</v>
      </c>
      <c r="I146" s="2" t="s">
        <v>37</v>
      </c>
    </row>
    <row r="147" spans="3:9" x14ac:dyDescent="0.5">
      <c r="C147" s="5"/>
      <c r="E147" s="2" t="s">
        <v>193</v>
      </c>
      <c r="F147" s="7">
        <v>78.670973565594906</v>
      </c>
      <c r="G147" s="7">
        <v>0</v>
      </c>
      <c r="H147" s="7">
        <v>46.753537615759463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395.11328399907865</v>
      </c>
      <c r="G149" s="7">
        <v>-471.78679605343439</v>
      </c>
      <c r="H149" s="7">
        <v>4.3304944102215411E-14</v>
      </c>
      <c r="I149" s="2" t="s">
        <v>37</v>
      </c>
    </row>
    <row r="150" spans="3:9" x14ac:dyDescent="0.5">
      <c r="C150" s="5"/>
      <c r="E150" s="2" t="s">
        <v>196</v>
      </c>
      <c r="F150" s="7">
        <v>473.22860520437445</v>
      </c>
      <c r="G150" s="7">
        <v>-426.33661421562448</v>
      </c>
      <c r="H150" s="7">
        <v>60.306737957611865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7.51272237361629</v>
      </c>
      <c r="G152" s="2" t="s">
        <v>55</v>
      </c>
    </row>
    <row r="153" spans="3:9" x14ac:dyDescent="0.5">
      <c r="C153" s="5"/>
      <c r="E153" s="2" t="s">
        <v>199</v>
      </c>
      <c r="F153" s="7">
        <v>-2.3696561423473241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56.850769828884914</v>
      </c>
      <c r="G157" s="23">
        <v>0</v>
      </c>
    </row>
    <row r="158" spans="3:9" x14ac:dyDescent="0.5">
      <c r="C158" s="5"/>
      <c r="E158" s="22" t="s">
        <v>305</v>
      </c>
      <c r="F158" s="23">
        <v>160.7110192128055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659.41100664346129</v>
      </c>
      <c r="G160" s="23">
        <v>-632.90498136526253</v>
      </c>
    </row>
    <row r="161" spans="3:7" x14ac:dyDescent="0.5">
      <c r="C161" s="5"/>
      <c r="E161" s="22" t="s">
        <v>308</v>
      </c>
      <c r="F161" s="23">
        <v>478.23931413003442</v>
      </c>
      <c r="G161" s="23">
        <v>-935.9894360818646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114.17128520527366</v>
      </c>
      <c r="G166" s="2" t="s">
        <v>37</v>
      </c>
    </row>
    <row r="167" spans="3:7" x14ac:dyDescent="0.5">
      <c r="C167" s="5"/>
      <c r="E167" s="2" t="s">
        <v>208</v>
      </c>
      <c r="F167" s="7">
        <v>-75.618286086414813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8.4315134662454891</v>
      </c>
      <c r="G169" s="2" t="s">
        <v>55</v>
      </c>
    </row>
    <row r="170" spans="3:7" x14ac:dyDescent="0.5">
      <c r="C170" s="5"/>
      <c r="E170" s="24" t="s">
        <v>199</v>
      </c>
      <c r="F170" s="7">
        <v>-2.1275608809107776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-75.618286086414813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0.89138546706801425</v>
      </c>
      <c r="G178" s="7">
        <v>0.57999999999999996</v>
      </c>
      <c r="H178" s="7">
        <v>0.78203495943198986</v>
      </c>
    </row>
    <row r="179" spans="3:9" x14ac:dyDescent="0.5">
      <c r="C179" s="5"/>
      <c r="E179" s="2" t="s">
        <v>216</v>
      </c>
      <c r="F179" s="7">
        <v>40.012049373894428</v>
      </c>
      <c r="G179" s="7">
        <v>0</v>
      </c>
      <c r="H179" s="7">
        <v>5.5636129721313452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-27.717624625300388</v>
      </c>
      <c r="H180" s="7">
        <v>-0.97269132442145401</v>
      </c>
      <c r="I180" s="2" t="s">
        <v>30</v>
      </c>
    </row>
    <row r="181" spans="3:9" x14ac:dyDescent="0.5">
      <c r="C181" s="5"/>
      <c r="E181" s="2" t="s">
        <v>218</v>
      </c>
      <c r="F181" s="7">
        <v>10.107230232705277</v>
      </c>
      <c r="G181" s="2" t="s">
        <v>55</v>
      </c>
    </row>
    <row r="182" spans="3:9" x14ac:dyDescent="0.5">
      <c r="C182" s="5"/>
      <c r="E182" s="2" t="s">
        <v>219</v>
      </c>
      <c r="F182" s="7">
        <v>-1.7670559060323081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41.679218097806697</v>
      </c>
      <c r="G186" s="7">
        <v>0</v>
      </c>
      <c r="H186" s="7">
        <v>5.7954301793034464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-26.60891964028837</v>
      </c>
      <c r="H187" s="7">
        <v>-0.93378367144459473</v>
      </c>
      <c r="I187" s="2" t="s">
        <v>30</v>
      </c>
    </row>
    <row r="188" spans="3:9" x14ac:dyDescent="0.5">
      <c r="C188" s="5"/>
      <c r="E188" s="2" t="s">
        <v>218</v>
      </c>
      <c r="F188" s="7">
        <v>10.528364825734595</v>
      </c>
      <c r="G188" s="2" t="s">
        <v>55</v>
      </c>
    </row>
    <row r="189" spans="3:9" x14ac:dyDescent="0.5">
      <c r="C189" s="5"/>
      <c r="E189" s="2" t="s">
        <v>219</v>
      </c>
      <c r="F189" s="7">
        <v>-1.6963736697910137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9.3516436864708226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104.87089078382294</v>
      </c>
      <c r="G193" s="2" t="s">
        <v>225</v>
      </c>
    </row>
    <row r="194" spans="3:9" x14ac:dyDescent="0.5">
      <c r="C194" s="5"/>
      <c r="E194" s="2" t="s">
        <v>227</v>
      </c>
      <c r="F194" s="7">
        <v>0.14414311721810047</v>
      </c>
      <c r="G194" s="2" t="s">
        <v>69</v>
      </c>
    </row>
    <row r="195" spans="3:9" x14ac:dyDescent="0.5">
      <c r="C195" s="5"/>
      <c r="E195" s="2" t="s">
        <v>228</v>
      </c>
      <c r="F195" s="7">
        <v>0.94443195785153444</v>
      </c>
    </row>
    <row r="196" spans="3:9" x14ac:dyDescent="0.5">
      <c r="C196" s="5"/>
      <c r="E196" s="2" t="s">
        <v>229</v>
      </c>
      <c r="F196" s="7">
        <v>0.67609366505872381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0.60055326423538435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9.8438354594429711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1.38640350877193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11.830792232450285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0.60055326423538435</v>
      </c>
      <c r="G243" s="38">
        <v>5.0761880729182855E-2</v>
      </c>
      <c r="H243" s="7"/>
    </row>
    <row r="244" spans="2:10" x14ac:dyDescent="0.5">
      <c r="C244" s="5"/>
      <c r="E244" s="36" t="s">
        <v>270</v>
      </c>
      <c r="F244" s="37">
        <v>9.8438354594429711</v>
      </c>
      <c r="G244" s="38">
        <v>0.83205209473991459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0.10533508974639227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0.29777098327723878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0.4289460217162836</v>
      </c>
      <c r="H248" s="7"/>
    </row>
    <row r="249" spans="2:10" x14ac:dyDescent="0.5">
      <c r="C249" s="5"/>
      <c r="E249" s="36" t="s">
        <v>126</v>
      </c>
      <c r="F249" s="37">
        <v>1.38640350877193</v>
      </c>
      <c r="G249" s="38">
        <v>0.1171860245309025</v>
      </c>
      <c r="H249" s="7"/>
    </row>
    <row r="250" spans="2:10" x14ac:dyDescent="0.5">
      <c r="C250" s="5"/>
      <c r="E250" s="42" t="s">
        <v>15</v>
      </c>
      <c r="F250" s="43">
        <v>11.830792232450285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11.830792232450285</v>
      </c>
      <c r="G263" s="47" t="s">
        <v>55</v>
      </c>
      <c r="H263" s="3" t="s">
        <v>287</v>
      </c>
      <c r="I263" s="48">
        <v>18.235588616493356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5323.8565046026288</v>
      </c>
      <c r="G266" s="47" t="s">
        <v>290</v>
      </c>
    </row>
    <row r="267" spans="3:10" x14ac:dyDescent="0.5">
      <c r="C267" s="5"/>
      <c r="D267" s="112"/>
      <c r="E267" s="112"/>
      <c r="F267" s="50">
        <v>82.060148774219186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A4C3-1128-48CC-A084-5AC56FDF2162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Jan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0.29166666666666663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-2.1157680307084545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-0.45786257828350063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NEDC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6540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64.877490281557513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119.82253439729999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0.92066770445682411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-23.01513960445493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103.13802616721524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0.94406263939495461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0.68993716502586389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0.60055326423538435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10.573462666435688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1.38640350877193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12.560419439443002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4.781315362363537E-2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0.84180808749365887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8.1346684490495202E-2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0.23035268221653238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0.2107211544672257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0.31938756631940557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0.1103787588827058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12.560419439443002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19.360211661907499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5652.188747749351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87.12095247858278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314</v>
      </c>
    </row>
    <row r="124" spans="2:7" x14ac:dyDescent="0.5">
      <c r="E124" s="2" t="s">
        <v>149</v>
      </c>
      <c r="F124" s="16">
        <v>0.29166666666666663</v>
      </c>
    </row>
    <row r="125" spans="2:7" x14ac:dyDescent="0.5">
      <c r="E125" s="2" t="s">
        <v>150</v>
      </c>
      <c r="F125" s="7">
        <v>7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-2.1157680307084545</v>
      </c>
      <c r="G127" s="2" t="s">
        <v>73</v>
      </c>
    </row>
    <row r="128" spans="2:7" x14ac:dyDescent="0.5">
      <c r="E128" s="2" t="s">
        <v>154</v>
      </c>
      <c r="F128" s="7">
        <v>-0.45786257828350063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302</v>
      </c>
      <c r="F132" s="19">
        <v>1090</v>
      </c>
      <c r="G132" s="7">
        <v>10.812915046926252</v>
      </c>
      <c r="H132" s="7">
        <v>119.82253439729999</v>
      </c>
      <c r="I132" s="7">
        <v>0.92066770445682411</v>
      </c>
      <c r="J132" s="7">
        <v>-3.8358566007424884</v>
      </c>
    </row>
    <row r="133" spans="2:14" x14ac:dyDescent="0.5">
      <c r="C133" s="5" t="s">
        <v>166</v>
      </c>
      <c r="D133" s="2" t="s">
        <v>167</v>
      </c>
      <c r="E133" s="2" t="s">
        <v>302</v>
      </c>
      <c r="F133" s="19">
        <v>1090</v>
      </c>
      <c r="G133" s="7">
        <v>10.812915046926252</v>
      </c>
      <c r="H133" s="7">
        <v>119.82253439729999</v>
      </c>
      <c r="I133" s="7">
        <v>0.92066770445682411</v>
      </c>
      <c r="J133" s="7">
        <v>-3.8358566007424884</v>
      </c>
    </row>
    <row r="134" spans="2:14" x14ac:dyDescent="0.5">
      <c r="C134" s="5" t="s">
        <v>168</v>
      </c>
      <c r="D134" s="2" t="s">
        <v>169</v>
      </c>
      <c r="E134" s="2" t="s">
        <v>302</v>
      </c>
      <c r="F134" s="19">
        <v>1090</v>
      </c>
      <c r="G134" s="7">
        <v>10.812915046926252</v>
      </c>
      <c r="H134" s="7">
        <v>119.82253439729999</v>
      </c>
      <c r="I134" s="7">
        <v>0.92066770445682411</v>
      </c>
      <c r="J134" s="7">
        <v>-3.8358566007424884</v>
      </c>
    </row>
    <row r="135" spans="2:14" x14ac:dyDescent="0.5">
      <c r="C135" s="5" t="s">
        <v>170</v>
      </c>
      <c r="D135" s="2" t="s">
        <v>171</v>
      </c>
      <c r="E135" s="2" t="s">
        <v>302</v>
      </c>
      <c r="F135" s="19">
        <v>1090</v>
      </c>
      <c r="G135" s="7">
        <v>10.812915046926252</v>
      </c>
      <c r="H135" s="7">
        <v>119.82253439729999</v>
      </c>
      <c r="I135" s="7">
        <v>0.92066770445682411</v>
      </c>
      <c r="J135" s="7">
        <v>-3.8358566007424884</v>
      </c>
    </row>
    <row r="136" spans="2:14" x14ac:dyDescent="0.5">
      <c r="C136" s="5" t="s">
        <v>172</v>
      </c>
      <c r="D136" s="2" t="s">
        <v>173</v>
      </c>
      <c r="E136" s="2" t="s">
        <v>302</v>
      </c>
      <c r="F136" s="19">
        <v>1090</v>
      </c>
      <c r="G136" s="7">
        <v>10.812915046926252</v>
      </c>
      <c r="H136" s="7">
        <v>119.82253439729999</v>
      </c>
      <c r="I136" s="7">
        <v>0.92066770445682411</v>
      </c>
      <c r="J136" s="7">
        <v>-3.8358566007424884</v>
      </c>
    </row>
    <row r="137" spans="2:14" x14ac:dyDescent="0.5">
      <c r="C137" s="5" t="s">
        <v>174</v>
      </c>
      <c r="D137" s="2" t="s">
        <v>175</v>
      </c>
      <c r="E137" s="2" t="s">
        <v>302</v>
      </c>
      <c r="F137" s="19">
        <v>1090</v>
      </c>
      <c r="G137" s="7">
        <v>10.812915046926252</v>
      </c>
      <c r="H137" s="7">
        <v>119.82253439729999</v>
      </c>
      <c r="I137" s="7">
        <v>0.92066770445682411</v>
      </c>
      <c r="J137" s="7">
        <v>-3.8358566007424884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302</v>
      </c>
      <c r="F142" s="19">
        <v>6540</v>
      </c>
      <c r="G142" s="7">
        <v>64.877490281557513</v>
      </c>
      <c r="H142" s="7">
        <v>119.82253439729999</v>
      </c>
      <c r="I142" s="7">
        <v>0.92066770445682411</v>
      </c>
      <c r="J142" s="7">
        <v>-23.01513960445493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88.454106154583599</v>
      </c>
      <c r="G146" s="7">
        <v>0</v>
      </c>
      <c r="H146" s="7">
        <v>13.525020521537842</v>
      </c>
      <c r="I146" s="2" t="s">
        <v>37</v>
      </c>
    </row>
    <row r="147" spans="3:9" x14ac:dyDescent="0.5">
      <c r="C147" s="5"/>
      <c r="E147" s="2" t="s">
        <v>193</v>
      </c>
      <c r="F147" s="7">
        <v>78.670973565594906</v>
      </c>
      <c r="G147" s="7">
        <v>0</v>
      </c>
      <c r="H147" s="7">
        <v>46.736331741481507</v>
      </c>
      <c r="I147" s="2" t="s">
        <v>37</v>
      </c>
    </row>
    <row r="148" spans="3:9" x14ac:dyDescent="0.5">
      <c r="C148" s="5"/>
      <c r="E148" s="2" t="s">
        <v>194</v>
      </c>
      <c r="F148" s="7">
        <v>137.92136237761628</v>
      </c>
      <c r="G148" s="7">
        <v>-137.92136237763509</v>
      </c>
      <c r="H148" s="7">
        <v>-5.4409344791118714</v>
      </c>
      <c r="I148" s="2" t="s">
        <v>37</v>
      </c>
    </row>
    <row r="149" spans="3:9" x14ac:dyDescent="0.5">
      <c r="C149" s="5"/>
      <c r="E149" s="2" t="s">
        <v>195</v>
      </c>
      <c r="F149" s="7">
        <v>395.11328399907865</v>
      </c>
      <c r="G149" s="7">
        <v>-471.78679605343439</v>
      </c>
      <c r="H149" s="7">
        <v>4.3304944102215411E-14</v>
      </c>
      <c r="I149" s="2" t="s">
        <v>37</v>
      </c>
    </row>
    <row r="150" spans="3:9" x14ac:dyDescent="0.5">
      <c r="C150" s="5"/>
      <c r="E150" s="2" t="s">
        <v>196</v>
      </c>
      <c r="F150" s="7">
        <v>611.11490822504857</v>
      </c>
      <c r="G150" s="7">
        <v>-564.27778208951634</v>
      </c>
      <c r="H150" s="7">
        <v>54.820417783907395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8.759284732018827</v>
      </c>
      <c r="G152" s="2" t="s">
        <v>55</v>
      </c>
    </row>
    <row r="153" spans="3:9" x14ac:dyDescent="0.5">
      <c r="C153" s="5"/>
      <c r="E153" s="2" t="s">
        <v>199</v>
      </c>
      <c r="F153" s="7">
        <v>-3.7224827809724803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56.732565682401599</v>
      </c>
      <c r="G157" s="23">
        <v>0</v>
      </c>
    </row>
    <row r="158" spans="3:9" x14ac:dyDescent="0.5">
      <c r="C158" s="5"/>
      <c r="E158" s="22" t="s">
        <v>305</v>
      </c>
      <c r="F158" s="23">
        <v>160.65189080316813</v>
      </c>
      <c r="G158" s="23">
        <v>0</v>
      </c>
    </row>
    <row r="159" spans="3:9" x14ac:dyDescent="0.5">
      <c r="C159" s="5"/>
      <c r="E159" s="22" t="s">
        <v>306</v>
      </c>
      <c r="F159" s="23">
        <v>473.970149999993</v>
      </c>
      <c r="G159" s="23">
        <v>-473.97014999999089</v>
      </c>
    </row>
    <row r="160" spans="3:9" x14ac:dyDescent="0.5">
      <c r="C160" s="5"/>
      <c r="E160" s="22" t="s">
        <v>307</v>
      </c>
      <c r="F160" s="23">
        <v>659.41100664346129</v>
      </c>
      <c r="G160" s="23">
        <v>-632.90498136526253</v>
      </c>
    </row>
    <row r="161" spans="3:7" x14ac:dyDescent="0.5">
      <c r="C161" s="5"/>
      <c r="E161" s="22" t="s">
        <v>308</v>
      </c>
      <c r="F161" s="23">
        <v>686.47023172101763</v>
      </c>
      <c r="G161" s="23">
        <v>-638.65717323277761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146.36815230018658</v>
      </c>
      <c r="G166" s="2" t="s">
        <v>37</v>
      </c>
    </row>
    <row r="167" spans="3:7" x14ac:dyDescent="0.5">
      <c r="C167" s="5"/>
      <c r="E167" s="2" t="s">
        <v>208</v>
      </c>
      <c r="F167" s="7">
        <v>-99.248159907883988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9.9520092190851184</v>
      </c>
      <c r="G169" s="2" t="s">
        <v>55</v>
      </c>
    </row>
    <row r="170" spans="3:7" x14ac:dyDescent="0.5">
      <c r="C170" s="5"/>
      <c r="E170" s="24" t="s">
        <v>199</v>
      </c>
      <c r="F170" s="7">
        <v>-3.4104868983090726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-99.248159907883988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0.91015026998556969</v>
      </c>
      <c r="G178" s="7">
        <v>0.57999999999999996</v>
      </c>
      <c r="H178" s="7">
        <v>0.78821903328067344</v>
      </c>
    </row>
    <row r="179" spans="3:9" x14ac:dyDescent="0.5">
      <c r="C179" s="5"/>
      <c r="E179" s="2" t="s">
        <v>216</v>
      </c>
      <c r="F179" s="7">
        <v>44.788519122366687</v>
      </c>
      <c r="G179" s="7">
        <v>0</v>
      </c>
      <c r="H179" s="7">
        <v>6.4487505551294486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-39.999091463069583</v>
      </c>
      <c r="H180" s="7">
        <v>-1.5598934902436206</v>
      </c>
      <c r="I180" s="2" t="s">
        <v>30</v>
      </c>
    </row>
    <row r="181" spans="3:9" x14ac:dyDescent="0.5">
      <c r="C181" s="5"/>
      <c r="E181" s="2" t="s">
        <v>218</v>
      </c>
      <c r="F181" s="7">
        <v>11.715230175151833</v>
      </c>
      <c r="G181" s="2" t="s">
        <v>55</v>
      </c>
    </row>
    <row r="182" spans="3:9" x14ac:dyDescent="0.5">
      <c r="C182" s="5"/>
      <c r="E182" s="2" t="s">
        <v>219</v>
      </c>
      <c r="F182" s="7">
        <v>-2.8338065072759107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0.96000000000003261</v>
      </c>
    </row>
    <row r="186" spans="3:9" x14ac:dyDescent="0.5">
      <c r="C186" s="5"/>
      <c r="E186" s="2" t="s">
        <v>216</v>
      </c>
      <c r="F186" s="7">
        <v>46.654707419131967</v>
      </c>
      <c r="G186" s="7">
        <v>0</v>
      </c>
      <c r="H186" s="7">
        <v>6.717448494926531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-38.399127804546801</v>
      </c>
      <c r="H187" s="7">
        <v>-1.4974977506338716</v>
      </c>
      <c r="I187" s="2" t="s">
        <v>30</v>
      </c>
    </row>
    <row r="188" spans="3:9" x14ac:dyDescent="0.5">
      <c r="C188" s="5"/>
      <c r="E188" s="2" t="s">
        <v>218</v>
      </c>
      <c r="F188" s="7">
        <v>12.203364765783197</v>
      </c>
      <c r="G188" s="2" t="s">
        <v>55</v>
      </c>
    </row>
    <row r="189" spans="3:9" x14ac:dyDescent="0.5">
      <c r="C189" s="5"/>
      <c r="E189" s="2" t="s">
        <v>219</v>
      </c>
      <c r="F189" s="7">
        <v>-2.7204542469848669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10.044789533113903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103.13802616721524</v>
      </c>
      <c r="G193" s="2" t="s">
        <v>225</v>
      </c>
    </row>
    <row r="194" spans="3:9" x14ac:dyDescent="0.5">
      <c r="C194" s="5"/>
      <c r="E194" s="2" t="s">
        <v>227</v>
      </c>
      <c r="F194" s="7">
        <v>0.15482703614953469</v>
      </c>
      <c r="G194" s="2" t="s">
        <v>69</v>
      </c>
    </row>
    <row r="195" spans="3:9" x14ac:dyDescent="0.5">
      <c r="C195" s="5"/>
      <c r="E195" s="2" t="s">
        <v>228</v>
      </c>
      <c r="F195" s="7">
        <v>0.94406263939495461</v>
      </c>
    </row>
    <row r="196" spans="3:9" x14ac:dyDescent="0.5">
      <c r="C196" s="5"/>
      <c r="E196" s="2" t="s">
        <v>229</v>
      </c>
      <c r="F196" s="7">
        <v>0.68993716502586389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0.60055326423538435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10.573462666435688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1.38640350877193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12.560419439443002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0.60055326423538435</v>
      </c>
      <c r="G243" s="38">
        <v>4.781315362363537E-2</v>
      </c>
      <c r="H243" s="7"/>
    </row>
    <row r="244" spans="2:10" x14ac:dyDescent="0.5">
      <c r="C244" s="5"/>
      <c r="E244" s="36" t="s">
        <v>270</v>
      </c>
      <c r="F244" s="37">
        <v>10.573462666435688</v>
      </c>
      <c r="G244" s="38">
        <v>0.84180808749365887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8.1346684490495202E-2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0.23035268221653238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0.2107211544672257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0.31938756631940557</v>
      </c>
      <c r="H248" s="7"/>
    </row>
    <row r="249" spans="2:10" x14ac:dyDescent="0.5">
      <c r="C249" s="5"/>
      <c r="E249" s="36" t="s">
        <v>126</v>
      </c>
      <c r="F249" s="37">
        <v>1.38640350877193</v>
      </c>
      <c r="G249" s="38">
        <v>0.1103787588827058</v>
      </c>
      <c r="H249" s="7"/>
    </row>
    <row r="250" spans="2:10" x14ac:dyDescent="0.5">
      <c r="C250" s="5"/>
      <c r="E250" s="42" t="s">
        <v>15</v>
      </c>
      <c r="F250" s="43">
        <v>12.560419439443002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12.560419439443002</v>
      </c>
      <c r="G263" s="47" t="s">
        <v>55</v>
      </c>
      <c r="H263" s="3" t="s">
        <v>287</v>
      </c>
      <c r="I263" s="48">
        <v>19.360211661907499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5652.188747749351</v>
      </c>
      <c r="G266" s="47" t="s">
        <v>290</v>
      </c>
    </row>
    <row r="267" spans="3:10" x14ac:dyDescent="0.5">
      <c r="C267" s="5"/>
      <c r="D267" s="112"/>
      <c r="E267" s="112"/>
      <c r="F267" s="50">
        <v>87.12095247858278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E9BF8-5CA8-4A04-9C8D-A50C26089406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23.614229275625824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69.787166666666664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131.30000000000001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1.75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100.03084126898277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0.94210321160907007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0.67249884685332184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11.881751044638834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1.0066789892648635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12.888430033903697</v>
      </c>
      <c r="O60" s="81" t="s">
        <v>55</v>
      </c>
    </row>
    <row r="61" spans="3:15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0.92189281498082076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0.16010812588638271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0.32567359939067547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0.43611108970376261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7.8107185019179307E-2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12.888430033903697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18.468195012794183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5799.7935152566633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83.106877557573924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23.614229275625824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7.8504166666666713</v>
      </c>
      <c r="H132" s="7">
        <v>76.599999999999994</v>
      </c>
      <c r="I132" s="7">
        <v>1.6111111111111112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15.411972222222216</v>
      </c>
      <c r="H133" s="7">
        <v>131.30000000000001</v>
      </c>
      <c r="I133" s="7">
        <v>1.75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7.8504166666666713</v>
      </c>
      <c r="H134" s="7">
        <v>76.599999999999994</v>
      </c>
      <c r="I134" s="7">
        <v>1.6111111111111112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15.411972222222216</v>
      </c>
      <c r="H135" s="7">
        <v>131.30000000000001</v>
      </c>
      <c r="I135" s="7">
        <v>1.75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7.8504166666666713</v>
      </c>
      <c r="H136" s="7">
        <v>76.599999999999994</v>
      </c>
      <c r="I136" s="7">
        <v>1.6111111111111112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15.411972222222216</v>
      </c>
      <c r="H137" s="7">
        <v>131.30000000000001</v>
      </c>
      <c r="I137" s="7">
        <v>1.75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69.787166666666664</v>
      </c>
      <c r="H142" s="7">
        <v>131.30000000000001</v>
      </c>
      <c r="I142" s="7">
        <v>1.75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96.404199056754493</v>
      </c>
      <c r="G146" s="7">
        <v>0</v>
      </c>
      <c r="H146" s="7">
        <v>19.317792680997652</v>
      </c>
      <c r="I146" s="2" t="s">
        <v>37</v>
      </c>
    </row>
    <row r="147" spans="3:9" x14ac:dyDescent="0.5">
      <c r="C147" s="5"/>
      <c r="E147" s="2" t="s">
        <v>193</v>
      </c>
      <c r="F147" s="7">
        <v>49.829023556424929</v>
      </c>
      <c r="G147" s="7">
        <v>0</v>
      </c>
      <c r="H147" s="7">
        <v>45.156335418977861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742.01661716280626</v>
      </c>
      <c r="G149" s="7">
        <v>-696.45419330193226</v>
      </c>
      <c r="H149" s="7">
        <v>-1.788874301918665E-15</v>
      </c>
      <c r="I149" s="2" t="s">
        <v>37</v>
      </c>
    </row>
    <row r="150" spans="3:9" x14ac:dyDescent="0.5">
      <c r="C150" s="5"/>
      <c r="E150" s="2" t="s">
        <v>196</v>
      </c>
      <c r="F150" s="7">
        <v>789.60491075884204</v>
      </c>
      <c r="G150" s="7">
        <v>-649.67719580838798</v>
      </c>
      <c r="H150" s="7">
        <v>64.474128099975303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8.8720532606578733</v>
      </c>
      <c r="G152" s="2" t="s">
        <v>55</v>
      </c>
    </row>
    <row r="153" spans="3:9" x14ac:dyDescent="0.5">
      <c r="C153" s="5"/>
      <c r="E153" s="2" t="s">
        <v>199</v>
      </c>
      <c r="F153" s="7">
        <v>-2.7505627222786573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76.305826564422276</v>
      </c>
      <c r="G157" s="23">
        <v>0</v>
      </c>
    </row>
    <row r="158" spans="3:9" x14ac:dyDescent="0.5">
      <c r="C158" s="5"/>
      <c r="E158" s="22" t="s">
        <v>305</v>
      </c>
      <c r="F158" s="23">
        <v>155.21256684592544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658.8644626769601</v>
      </c>
      <c r="G160" s="23">
        <v>-670.66072598253209</v>
      </c>
    </row>
    <row r="161" spans="3:7" x14ac:dyDescent="0.5">
      <c r="C161" s="5"/>
      <c r="E161" s="22" t="s">
        <v>308</v>
      </c>
      <c r="F161" s="23">
        <v>598.18710882939195</v>
      </c>
      <c r="G161" s="23">
        <v>-753.92575919658066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190.35607851970292</v>
      </c>
      <c r="G166" s="2" t="s">
        <v>37</v>
      </c>
    </row>
    <row r="167" spans="3:7" x14ac:dyDescent="0.5">
      <c r="C167" s="5"/>
      <c r="E167" s="2" t="s">
        <v>208</v>
      </c>
      <c r="F167" s="7">
        <v>-115.68412163759749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10.303702108900749</v>
      </c>
      <c r="G169" s="2" t="s">
        <v>55</v>
      </c>
    </row>
    <row r="170" spans="3:7" x14ac:dyDescent="0.5">
      <c r="C170" s="5"/>
      <c r="E170" s="24" t="s">
        <v>199</v>
      </c>
      <c r="F170" s="7">
        <v>-2.4810568241260658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-115.68412163759749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0.92030672214141207</v>
      </c>
      <c r="G178" s="7">
        <v>0.57999999999999996</v>
      </c>
      <c r="H178" s="7">
        <v>0.79632699250100514</v>
      </c>
    </row>
    <row r="179" spans="3:9" x14ac:dyDescent="0.5">
      <c r="C179" s="5"/>
      <c r="E179" s="2" t="s">
        <v>216</v>
      </c>
      <c r="F179" s="7">
        <v>54.376462319853253</v>
      </c>
      <c r="G179" s="7">
        <v>0</v>
      </c>
      <c r="H179" s="7">
        <v>8.0624450341825344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-22.685329854730316</v>
      </c>
      <c r="H180" s="7">
        <v>-1.3634905126050363</v>
      </c>
      <c r="I180" s="2" t="s">
        <v>30</v>
      </c>
    </row>
    <row r="181" spans="3:9" x14ac:dyDescent="0.5">
      <c r="C181" s="5"/>
      <c r="E181" s="2" t="s">
        <v>218</v>
      </c>
      <c r="F181" s="7">
        <v>12.093667551273802</v>
      </c>
      <c r="G181" s="2" t="s">
        <v>55</v>
      </c>
    </row>
    <row r="182" spans="3:9" x14ac:dyDescent="0.5">
      <c r="C182" s="5"/>
      <c r="E182" s="2" t="s">
        <v>219</v>
      </c>
      <c r="F182" s="7">
        <v>-2.0452357689075544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56.642148249847139</v>
      </c>
      <c r="G186" s="7">
        <v>0</v>
      </c>
      <c r="H186" s="7">
        <v>8.3983802439401689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-21.777916660541102</v>
      </c>
      <c r="H187" s="7">
        <v>-1.3089508921008348</v>
      </c>
      <c r="I187" s="2" t="s">
        <v>30</v>
      </c>
    </row>
    <row r="188" spans="3:9" x14ac:dyDescent="0.5">
      <c r="C188" s="5"/>
      <c r="E188" s="2" t="s">
        <v>218</v>
      </c>
      <c r="F188" s="7">
        <v>12.597570365910252</v>
      </c>
      <c r="G188" s="2" t="s">
        <v>55</v>
      </c>
    </row>
    <row r="189" spans="3:9" x14ac:dyDescent="0.5">
      <c r="C189" s="5"/>
      <c r="E189" s="2" t="s">
        <v>219</v>
      </c>
      <c r="F189" s="7">
        <v>-1.963426338151252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11.287663492406892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100.03084126898277</v>
      </c>
      <c r="G193" s="2" t="s">
        <v>225</v>
      </c>
    </row>
    <row r="194" spans="3:9" x14ac:dyDescent="0.5">
      <c r="C194" s="5"/>
      <c r="E194" s="2" t="s">
        <v>227</v>
      </c>
      <c r="F194" s="7">
        <v>0.16174411473561623</v>
      </c>
      <c r="G194" s="2" t="s">
        <v>69</v>
      </c>
    </row>
    <row r="195" spans="3:9" x14ac:dyDescent="0.5">
      <c r="C195" s="5"/>
      <c r="E195" s="2" t="s">
        <v>228</v>
      </c>
      <c r="F195" s="7">
        <v>0.94210321160907007</v>
      </c>
    </row>
    <row r="196" spans="3:9" x14ac:dyDescent="0.5">
      <c r="C196" s="5"/>
      <c r="E196" s="2" t="s">
        <v>229</v>
      </c>
      <c r="F196" s="7">
        <v>0.67249884685332184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11.881751044638834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1.0066789892648635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12.888430033903697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11.881751044638834</v>
      </c>
      <c r="G244" s="38">
        <v>0.92189281498082076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0.16010812588638271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0.32567359939067547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0.43611108970376261</v>
      </c>
      <c r="H248" s="7"/>
    </row>
    <row r="249" spans="2:10" x14ac:dyDescent="0.5">
      <c r="C249" s="5"/>
      <c r="E249" s="36" t="s">
        <v>126</v>
      </c>
      <c r="F249" s="37">
        <v>1.0066789892648635</v>
      </c>
      <c r="G249" s="38">
        <v>7.8107185019179307E-2</v>
      </c>
      <c r="H249" s="7"/>
    </row>
    <row r="250" spans="2:10" x14ac:dyDescent="0.5">
      <c r="C250" s="5"/>
      <c r="E250" s="42" t="s">
        <v>15</v>
      </c>
      <c r="F250" s="43">
        <v>12.888430033903697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12.888430033903697</v>
      </c>
      <c r="G263" s="47" t="s">
        <v>55</v>
      </c>
      <c r="H263" s="3" t="s">
        <v>287</v>
      </c>
      <c r="I263" s="48">
        <v>18.468195012794183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5799.7935152566633</v>
      </c>
      <c r="G266" s="47" t="s">
        <v>290</v>
      </c>
    </row>
    <row r="267" spans="3:10" x14ac:dyDescent="0.5">
      <c r="C267" s="5"/>
      <c r="D267" s="112"/>
      <c r="E267" s="112"/>
      <c r="F267" s="50">
        <v>83.106877557573924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DBF0-A833-4B40-9E9C-59D29D8AE2EE}">
  <dimension ref="B1:O268"/>
  <sheetViews>
    <sheetView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Jul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0.60416666666666663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24.92263659116793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23.614229275625824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69.787166666666664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131.30000000000001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1.75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-7.344999999994684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99.29313482027105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0.94199774046631057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0.67799329472028869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12.192364286201665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1.0066789892648635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13.199043275466527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0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0.92373091228998327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0.11851376828422329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0.24403696175750883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0.24005713712475574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0.32112304512349538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7.6269087710016767E-2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13.199043275466527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18.913281489863028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5939.5694739599376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85.10976670438373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300</v>
      </c>
    </row>
    <row r="124" spans="2:7" x14ac:dyDescent="0.5">
      <c r="E124" s="2" t="s">
        <v>149</v>
      </c>
      <c r="F124" s="16">
        <v>0.60416666666666663</v>
      </c>
    </row>
    <row r="125" spans="2:7" x14ac:dyDescent="0.5">
      <c r="E125" s="2" t="s">
        <v>150</v>
      </c>
      <c r="F125" s="7">
        <v>14.5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24.92263659116793</v>
      </c>
      <c r="G127" s="2" t="s">
        <v>73</v>
      </c>
    </row>
    <row r="128" spans="2:7" x14ac:dyDescent="0.5">
      <c r="E128" s="2" t="s">
        <v>154</v>
      </c>
      <c r="F128" s="7">
        <v>23.614229275625824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7.8504166666666713</v>
      </c>
      <c r="H132" s="7">
        <v>76.599999999999994</v>
      </c>
      <c r="I132" s="7">
        <v>1.6111111111111112</v>
      </c>
      <c r="J132" s="7">
        <v>115.81916666666677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15.411972222222216</v>
      </c>
      <c r="H133" s="7">
        <v>131.30000000000001</v>
      </c>
      <c r="I133" s="7">
        <v>1.75</v>
      </c>
      <c r="J133" s="7">
        <v>-118.26749999999834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7.8504166666666713</v>
      </c>
      <c r="H134" s="7">
        <v>76.599999999999994</v>
      </c>
      <c r="I134" s="7">
        <v>1.6111111111111112</v>
      </c>
      <c r="J134" s="7">
        <v>115.81916666666677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15.411972222222216</v>
      </c>
      <c r="H135" s="7">
        <v>131.30000000000001</v>
      </c>
      <c r="I135" s="7">
        <v>1.75</v>
      </c>
      <c r="J135" s="7">
        <v>-118.26749999999834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7.8504166666666713</v>
      </c>
      <c r="H136" s="7">
        <v>76.599999999999994</v>
      </c>
      <c r="I136" s="7">
        <v>1.6111111111111112</v>
      </c>
      <c r="J136" s="7">
        <v>115.81916666666677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15.411972222222216</v>
      </c>
      <c r="H137" s="7">
        <v>131.30000000000001</v>
      </c>
      <c r="I137" s="7">
        <v>1.75</v>
      </c>
      <c r="J137" s="7">
        <v>-118.26749999999834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69.787166666666664</v>
      </c>
      <c r="H142" s="7">
        <v>131.30000000000001</v>
      </c>
      <c r="I142" s="7">
        <v>1.75</v>
      </c>
      <c r="J142" s="7">
        <v>-7.344999999994684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95.994610101648036</v>
      </c>
      <c r="G146" s="7">
        <v>0</v>
      </c>
      <c r="H146" s="7">
        <v>19.075234740354219</v>
      </c>
      <c r="I146" s="2" t="s">
        <v>37</v>
      </c>
    </row>
    <row r="147" spans="3:9" x14ac:dyDescent="0.5">
      <c r="C147" s="5"/>
      <c r="E147" s="2" t="s">
        <v>193</v>
      </c>
      <c r="F147" s="7">
        <v>49.829023556424929</v>
      </c>
      <c r="G147" s="7">
        <v>0</v>
      </c>
      <c r="H147" s="7">
        <v>45.138660574685183</v>
      </c>
      <c r="I147" s="2" t="s">
        <v>37</v>
      </c>
    </row>
    <row r="148" spans="3:9" x14ac:dyDescent="0.5">
      <c r="C148" s="5"/>
      <c r="E148" s="2" t="s">
        <v>194</v>
      </c>
      <c r="F148" s="7">
        <v>137.92136237760457</v>
      </c>
      <c r="G148" s="7">
        <v>-137.92136237755301</v>
      </c>
      <c r="H148" s="7">
        <v>18.849252858255479</v>
      </c>
      <c r="I148" s="2" t="s">
        <v>37</v>
      </c>
    </row>
    <row r="149" spans="3:9" x14ac:dyDescent="0.5">
      <c r="C149" s="5"/>
      <c r="E149" s="2" t="s">
        <v>195</v>
      </c>
      <c r="F149" s="7">
        <v>742.01661716280626</v>
      </c>
      <c r="G149" s="7">
        <v>-696.45419330193226</v>
      </c>
      <c r="H149" s="7">
        <v>-1.788874301918665E-15</v>
      </c>
      <c r="I149" s="2" t="s">
        <v>37</v>
      </c>
    </row>
    <row r="150" spans="3:9" x14ac:dyDescent="0.5">
      <c r="C150" s="5"/>
      <c r="E150" s="2" t="s">
        <v>196</v>
      </c>
      <c r="F150" s="7">
        <v>923.06067085682025</v>
      </c>
      <c r="G150" s="7">
        <v>-781.86548336583201</v>
      </c>
      <c r="H150" s="7">
        <v>83.063148173295517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9.7489297017712868</v>
      </c>
      <c r="G152" s="2" t="s">
        <v>55</v>
      </c>
    </row>
    <row r="153" spans="3:9" x14ac:dyDescent="0.5">
      <c r="C153" s="5"/>
      <c r="E153" s="2" t="s">
        <v>199</v>
      </c>
      <c r="F153" s="7">
        <v>-3.692812991274379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75.347715849797652</v>
      </c>
      <c r="G157" s="23">
        <v>0</v>
      </c>
    </row>
    <row r="158" spans="3:9" x14ac:dyDescent="0.5">
      <c r="C158" s="5"/>
      <c r="E158" s="22" t="s">
        <v>305</v>
      </c>
      <c r="F158" s="23">
        <v>155.1518268093117</v>
      </c>
      <c r="G158" s="23">
        <v>0</v>
      </c>
    </row>
    <row r="159" spans="3:9" x14ac:dyDescent="0.5">
      <c r="C159" s="5"/>
      <c r="E159" s="22" t="s">
        <v>306</v>
      </c>
      <c r="F159" s="23">
        <v>473.97014999998493</v>
      </c>
      <c r="G159" s="23">
        <v>-473.97014999998834</v>
      </c>
    </row>
    <row r="160" spans="3:9" x14ac:dyDescent="0.5">
      <c r="C160" s="5"/>
      <c r="E160" s="22" t="s">
        <v>307</v>
      </c>
      <c r="F160" s="23">
        <v>658.8644626769601</v>
      </c>
      <c r="G160" s="23">
        <v>-670.66072598253209</v>
      </c>
    </row>
    <row r="161" spans="3:7" x14ac:dyDescent="0.5">
      <c r="C161" s="5"/>
      <c r="E161" s="22" t="s">
        <v>308</v>
      </c>
      <c r="F161" s="23">
        <v>757.3547664152004</v>
      </c>
      <c r="G161" s="23">
        <v>-720.67442970397178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221.85067568644544</v>
      </c>
      <c r="G166" s="2" t="s">
        <v>37</v>
      </c>
    </row>
    <row r="167" spans="3:7" x14ac:dyDescent="0.5">
      <c r="C167" s="5"/>
      <c r="E167" s="2" t="s">
        <v>208</v>
      </c>
      <c r="F167" s="7">
        <v>-138.24717406254459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11.033214266362942</v>
      </c>
      <c r="G169" s="2" t="s">
        <v>55</v>
      </c>
    </row>
    <row r="170" spans="3:7" x14ac:dyDescent="0.5">
      <c r="C170" s="5"/>
      <c r="E170" s="24" t="s">
        <v>199</v>
      </c>
      <c r="F170" s="7">
        <v>-3.3277099080430248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-138.24717406254459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0.91042266544009331</v>
      </c>
      <c r="G178" s="7">
        <v>0.57999999999999996</v>
      </c>
      <c r="H178" s="7">
        <v>0.80012970595106658</v>
      </c>
    </row>
    <row r="179" spans="3:9" x14ac:dyDescent="0.5">
      <c r="C179" s="5"/>
      <c r="E179" s="2" t="s">
        <v>216</v>
      </c>
      <c r="F179" s="7">
        <v>71.469541889723274</v>
      </c>
      <c r="G179" s="7">
        <v>0</v>
      </c>
      <c r="H179" s="7">
        <v>8.6840225453660924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-31.003983813186061</v>
      </c>
      <c r="H180" s="7">
        <v>-1.8457393048733508</v>
      </c>
      <c r="I180" s="2" t="s">
        <v>30</v>
      </c>
    </row>
    <row r="181" spans="3:9" x14ac:dyDescent="0.5">
      <c r="C181" s="5"/>
      <c r="E181" s="2" t="s">
        <v>218</v>
      </c>
      <c r="F181" s="7">
        <v>13.02603381804914</v>
      </c>
      <c r="G181" s="2" t="s">
        <v>55</v>
      </c>
    </row>
    <row r="182" spans="3:9" x14ac:dyDescent="0.5">
      <c r="C182" s="5"/>
      <c r="E182" s="2" t="s">
        <v>219</v>
      </c>
      <c r="F182" s="7">
        <v>-2.7686089573100263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74.447439468461752</v>
      </c>
      <c r="G186" s="7">
        <v>0</v>
      </c>
      <c r="H186" s="7">
        <v>9.0458568180896819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-29.763824460658618</v>
      </c>
      <c r="H187" s="7">
        <v>-1.7719097326784177</v>
      </c>
      <c r="I187" s="2" t="s">
        <v>30</v>
      </c>
    </row>
    <row r="188" spans="3:9" x14ac:dyDescent="0.5">
      <c r="C188" s="5"/>
      <c r="E188" s="2" t="s">
        <v>218</v>
      </c>
      <c r="F188" s="7">
        <v>13.568785227134525</v>
      </c>
      <c r="G188" s="2" t="s">
        <v>55</v>
      </c>
    </row>
    <row r="189" spans="3:9" x14ac:dyDescent="0.5">
      <c r="C189" s="5"/>
      <c r="E189" s="2" t="s">
        <v>219</v>
      </c>
      <c r="F189" s="7">
        <v>-2.6578645990176266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11.582746071891581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99.29313482027105</v>
      </c>
      <c r="G193" s="2" t="s">
        <v>225</v>
      </c>
    </row>
    <row r="194" spans="3:9" x14ac:dyDescent="0.5">
      <c r="C194" s="5"/>
      <c r="E194" s="2" t="s">
        <v>227</v>
      </c>
      <c r="F194" s="7">
        <v>0.16597243626777028</v>
      </c>
      <c r="G194" s="2" t="s">
        <v>69</v>
      </c>
    </row>
    <row r="195" spans="3:9" x14ac:dyDescent="0.5">
      <c r="C195" s="5"/>
      <c r="E195" s="2" t="s">
        <v>228</v>
      </c>
      <c r="F195" s="7">
        <v>0.94199774046631057</v>
      </c>
    </row>
    <row r="196" spans="3:9" x14ac:dyDescent="0.5">
      <c r="C196" s="5"/>
      <c r="E196" s="2" t="s">
        <v>229</v>
      </c>
      <c r="F196" s="7">
        <v>0.67799329472028869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12.192364286201665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1.0066789892648635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13.199043275466527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</v>
      </c>
      <c r="G243" s="38">
        <v>0</v>
      </c>
      <c r="H243" s="7"/>
    </row>
    <row r="244" spans="2:10" x14ac:dyDescent="0.5">
      <c r="C244" s="5"/>
      <c r="E244" s="36" t="s">
        <v>270</v>
      </c>
      <c r="F244" s="37">
        <v>12.192364286201665</v>
      </c>
      <c r="G244" s="38">
        <v>0.92373091228998327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0.11851376828422329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0.24403696175750883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0.24005713712475574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0.32112304512349538</v>
      </c>
      <c r="H248" s="7"/>
    </row>
    <row r="249" spans="2:10" x14ac:dyDescent="0.5">
      <c r="C249" s="5"/>
      <c r="E249" s="36" t="s">
        <v>126</v>
      </c>
      <c r="F249" s="37">
        <v>1.0066789892648635</v>
      </c>
      <c r="G249" s="38">
        <v>7.6269087710016767E-2</v>
      </c>
      <c r="H249" s="7"/>
    </row>
    <row r="250" spans="2:10" x14ac:dyDescent="0.5">
      <c r="C250" s="5"/>
      <c r="E250" s="42" t="s">
        <v>15</v>
      </c>
      <c r="F250" s="43">
        <v>13.199043275466527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13.199043275466527</v>
      </c>
      <c r="G263" s="47" t="s">
        <v>55</v>
      </c>
      <c r="H263" s="3" t="s">
        <v>287</v>
      </c>
      <c r="I263" s="48">
        <v>18.913281489863028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5939.5694739599376</v>
      </c>
      <c r="G266" s="47" t="s">
        <v>290</v>
      </c>
    </row>
    <row r="267" spans="3:10" x14ac:dyDescent="0.5">
      <c r="C267" s="5"/>
      <c r="D267" s="112"/>
      <c r="E267" s="112"/>
      <c r="F267" s="50">
        <v>85.10976670438373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1D986-5F43-4E39-BE83-3F18532AA73E}">
  <dimension ref="B1:O268"/>
  <sheetViews>
    <sheetView topLeftCell="B1" workbookViewId="0">
      <selection activeCell="L1" sqref="L1:O77"/>
    </sheetView>
  </sheetViews>
  <sheetFormatPr baseColWidth="10" defaultColWidth="11.41015625" defaultRowHeight="14.35" x14ac:dyDescent="0.5"/>
  <cols>
    <col min="1" max="3" width="4.64453125" style="2" customWidth="1"/>
    <col min="4" max="4" width="7.64453125" style="2" customWidth="1"/>
    <col min="5" max="5" width="45.234375" style="2" customWidth="1"/>
    <col min="6" max="6" width="17.3515625" style="2" customWidth="1"/>
    <col min="7" max="7" width="13.52734375" style="2" customWidth="1"/>
    <col min="8" max="8" width="18.29296875" style="2" customWidth="1"/>
    <col min="9" max="9" width="13.46875" style="2" customWidth="1"/>
    <col min="10" max="16384" width="11.41015625" style="2"/>
  </cols>
  <sheetData>
    <row r="1" spans="2:15" ht="15.7" x14ac:dyDescent="0.5">
      <c r="B1" s="1" t="s">
        <v>0</v>
      </c>
      <c r="F1" s="3" t="s">
        <v>1</v>
      </c>
      <c r="G1" s="4">
        <v>44207</v>
      </c>
      <c r="H1" s="3"/>
      <c r="L1" s="73" t="s">
        <v>3</v>
      </c>
      <c r="M1" s="69" t="str">
        <f>C4</f>
        <v>Vehicle data</v>
      </c>
      <c r="N1" s="70"/>
      <c r="O1" s="78"/>
    </row>
    <row r="2" spans="2:15" ht="15.7" x14ac:dyDescent="0.5">
      <c r="B2" s="1" t="s">
        <v>2</v>
      </c>
      <c r="L2" s="74"/>
      <c r="M2" s="55" t="s">
        <v>323</v>
      </c>
      <c r="N2" s="56" t="str">
        <f>F5</f>
        <v>car</v>
      </c>
      <c r="O2" s="79"/>
    </row>
    <row r="3" spans="2:15" x14ac:dyDescent="0.5">
      <c r="L3" s="74"/>
      <c r="M3" s="55" t="s">
        <v>324</v>
      </c>
      <c r="N3" s="56" t="str">
        <f>G5</f>
        <v>small</v>
      </c>
      <c r="O3" s="79"/>
    </row>
    <row r="4" spans="2:15" s="1" customFormat="1" ht="15.7" x14ac:dyDescent="0.5">
      <c r="B4" s="1" t="s">
        <v>3</v>
      </c>
      <c r="C4" s="1" t="s">
        <v>4</v>
      </c>
      <c r="L4" s="74"/>
      <c r="M4" s="68" t="s">
        <v>350</v>
      </c>
      <c r="N4" s="86" t="str">
        <f>H5</f>
        <v>electric motor</v>
      </c>
      <c r="O4" s="80"/>
    </row>
    <row r="5" spans="2:15" x14ac:dyDescent="0.5">
      <c r="C5" s="5" t="s">
        <v>5</v>
      </c>
      <c r="D5" s="2" t="s">
        <v>6</v>
      </c>
      <c r="F5" s="6" t="s">
        <v>292</v>
      </c>
      <c r="G5" s="6" t="s">
        <v>293</v>
      </c>
      <c r="H5" s="6" t="s">
        <v>28</v>
      </c>
      <c r="I5" s="6" t="s">
        <v>52</v>
      </c>
      <c r="L5" s="74"/>
      <c r="M5" s="95" t="s">
        <v>29</v>
      </c>
      <c r="N5" s="93">
        <f>G25</f>
        <v>80</v>
      </c>
      <c r="O5" s="79" t="s">
        <v>30</v>
      </c>
    </row>
    <row r="6" spans="2:15" x14ac:dyDescent="0.5">
      <c r="C6" s="5" t="s">
        <v>7</v>
      </c>
      <c r="D6" s="2" t="s">
        <v>8</v>
      </c>
      <c r="F6" s="6">
        <v>175</v>
      </c>
      <c r="G6" s="6">
        <v>60</v>
      </c>
      <c r="H6" s="6" t="s">
        <v>294</v>
      </c>
      <c r="I6" s="6">
        <v>19</v>
      </c>
      <c r="L6" s="74"/>
      <c r="M6" s="95" t="s">
        <v>31</v>
      </c>
      <c r="N6" s="93">
        <f t="shared" ref="N6:N13" si="0">G26</f>
        <v>108</v>
      </c>
      <c r="O6" s="79" t="s">
        <v>30</v>
      </c>
    </row>
    <row r="7" spans="2:15" x14ac:dyDescent="0.5">
      <c r="C7" s="5" t="s">
        <v>9</v>
      </c>
      <c r="D7" s="2" t="s">
        <v>10</v>
      </c>
      <c r="L7" s="74"/>
      <c r="M7" s="95" t="s">
        <v>32</v>
      </c>
      <c r="N7" s="93">
        <f t="shared" si="0"/>
        <v>4000</v>
      </c>
      <c r="O7" s="79" t="s">
        <v>33</v>
      </c>
    </row>
    <row r="8" spans="2:15" x14ac:dyDescent="0.5">
      <c r="C8" s="5"/>
      <c r="E8" s="2" t="s">
        <v>11</v>
      </c>
      <c r="F8" s="7"/>
      <c r="L8" s="74"/>
      <c r="M8" s="95" t="s">
        <v>34</v>
      </c>
      <c r="N8" s="93">
        <f t="shared" si="0"/>
        <v>4000</v>
      </c>
      <c r="O8" s="79" t="s">
        <v>33</v>
      </c>
    </row>
    <row r="9" spans="2:15" x14ac:dyDescent="0.5">
      <c r="C9" s="5"/>
      <c r="E9" s="2" t="s">
        <v>12</v>
      </c>
      <c r="F9" s="7">
        <v>0.92</v>
      </c>
      <c r="L9" s="74"/>
      <c r="M9" s="95" t="s">
        <v>35</v>
      </c>
      <c r="N9" s="93">
        <f t="shared" si="0"/>
        <v>9000</v>
      </c>
      <c r="O9" s="79" t="s">
        <v>33</v>
      </c>
    </row>
    <row r="10" spans="2:15" x14ac:dyDescent="0.5">
      <c r="C10" s="5"/>
      <c r="E10" s="2" t="s">
        <v>13</v>
      </c>
      <c r="F10" s="7">
        <v>0.95</v>
      </c>
      <c r="L10" s="74"/>
      <c r="M10" s="95" t="s">
        <v>36</v>
      </c>
      <c r="N10" s="93">
        <f t="shared" si="0"/>
        <v>190.99156453923283</v>
      </c>
      <c r="O10" s="79" t="s">
        <v>37</v>
      </c>
    </row>
    <row r="11" spans="2:15" x14ac:dyDescent="0.5">
      <c r="C11" s="5"/>
      <c r="E11" s="2" t="s">
        <v>14</v>
      </c>
      <c r="F11" s="7">
        <v>0.85652000000000006</v>
      </c>
      <c r="L11" s="74"/>
      <c r="M11" s="95" t="s">
        <v>38</v>
      </c>
      <c r="N11" s="93">
        <f t="shared" si="0"/>
        <v>257.83861212796432</v>
      </c>
      <c r="O11" s="79" t="s">
        <v>37</v>
      </c>
    </row>
    <row r="12" spans="2:15" x14ac:dyDescent="0.5">
      <c r="C12" s="5"/>
      <c r="E12" s="2" t="s">
        <v>15</v>
      </c>
      <c r="F12" s="7">
        <v>0</v>
      </c>
      <c r="L12" s="74"/>
      <c r="M12" s="95" t="s">
        <v>39</v>
      </c>
      <c r="N12" s="60">
        <f t="shared" si="0"/>
        <v>0.93500000000000005</v>
      </c>
      <c r="O12" s="79"/>
    </row>
    <row r="13" spans="2:15" x14ac:dyDescent="0.5">
      <c r="C13" s="5"/>
      <c r="F13" s="7"/>
      <c r="L13" s="74"/>
      <c r="M13" s="95" t="s">
        <v>40</v>
      </c>
      <c r="N13" s="86">
        <f t="shared" si="0"/>
        <v>5300</v>
      </c>
      <c r="O13" s="79" t="s">
        <v>33</v>
      </c>
    </row>
    <row r="14" spans="2:15" x14ac:dyDescent="0.5">
      <c r="C14" s="5"/>
      <c r="E14" s="2" t="s">
        <v>16</v>
      </c>
      <c r="F14" s="7" t="s">
        <v>295</v>
      </c>
      <c r="L14" s="74"/>
      <c r="M14" s="55" t="s">
        <v>325</v>
      </c>
      <c r="N14" s="56" t="str">
        <f>I5</f>
        <v>battery</v>
      </c>
      <c r="O14" s="79"/>
    </row>
    <row r="15" spans="2:15" ht="16.350000000000001" x14ac:dyDescent="0.5">
      <c r="C15" s="5"/>
      <c r="E15" s="2" t="s">
        <v>17</v>
      </c>
      <c r="F15" s="7">
        <v>1</v>
      </c>
      <c r="L15" s="74"/>
      <c r="M15" s="63" t="s">
        <v>347</v>
      </c>
      <c r="N15" s="56" t="s">
        <v>348</v>
      </c>
      <c r="O15" s="79"/>
    </row>
    <row r="16" spans="2:15" x14ac:dyDescent="0.5">
      <c r="C16" s="5"/>
      <c r="E16" s="2" t="s">
        <v>18</v>
      </c>
      <c r="F16" s="7">
        <v>1</v>
      </c>
      <c r="L16" s="74"/>
      <c r="M16" s="63" t="s">
        <v>351</v>
      </c>
      <c r="N16" s="56">
        <f>G45</f>
        <v>60</v>
      </c>
      <c r="O16" s="79" t="s">
        <v>55</v>
      </c>
    </row>
    <row r="17" spans="3:15" x14ac:dyDescent="0.5">
      <c r="C17" s="5"/>
      <c r="E17" s="2" t="s">
        <v>19</v>
      </c>
      <c r="F17" s="7" t="s">
        <v>296</v>
      </c>
      <c r="L17" s="74"/>
      <c r="M17" s="63" t="s">
        <v>56</v>
      </c>
      <c r="N17" s="56">
        <f t="shared" ref="N17:N19" si="1">G46</f>
        <v>3</v>
      </c>
      <c r="O17" s="79" t="s">
        <v>55</v>
      </c>
    </row>
    <row r="18" spans="3:15" x14ac:dyDescent="0.5">
      <c r="C18" s="5"/>
      <c r="F18" s="7"/>
      <c r="L18" s="74"/>
      <c r="M18" s="63" t="s">
        <v>57</v>
      </c>
      <c r="N18" s="56">
        <f t="shared" si="1"/>
        <v>57</v>
      </c>
      <c r="O18" s="79" t="s">
        <v>55</v>
      </c>
    </row>
    <row r="19" spans="3:15" x14ac:dyDescent="0.5">
      <c r="C19" s="5" t="s">
        <v>20</v>
      </c>
      <c r="D19" s="2" t="s">
        <v>21</v>
      </c>
      <c r="L19" s="74"/>
      <c r="M19" s="63" t="s">
        <v>352</v>
      </c>
      <c r="N19" s="56">
        <f t="shared" si="1"/>
        <v>54</v>
      </c>
      <c r="O19" s="79" t="s">
        <v>55</v>
      </c>
    </row>
    <row r="20" spans="3:15" x14ac:dyDescent="0.5">
      <c r="C20" s="5"/>
      <c r="E20" s="2" t="s">
        <v>22</v>
      </c>
      <c r="F20" s="8">
        <v>0</v>
      </c>
      <c r="G20" s="2" t="s">
        <v>23</v>
      </c>
      <c r="L20" s="74"/>
      <c r="M20" s="63" t="s">
        <v>59</v>
      </c>
      <c r="N20" s="56">
        <f>G49</f>
        <v>400</v>
      </c>
      <c r="O20" s="79" t="s">
        <v>60</v>
      </c>
    </row>
    <row r="21" spans="3:15" x14ac:dyDescent="0.5">
      <c r="C21" s="5"/>
      <c r="E21" s="2" t="s">
        <v>24</v>
      </c>
      <c r="F21" s="8">
        <v>-5</v>
      </c>
      <c r="G21" s="2" t="s">
        <v>23</v>
      </c>
      <c r="L21" s="74"/>
      <c r="M21" s="63" t="s">
        <v>61</v>
      </c>
      <c r="N21" s="56">
        <f>G50</f>
        <v>89.25</v>
      </c>
      <c r="O21" s="79" t="s">
        <v>30</v>
      </c>
    </row>
    <row r="22" spans="3:15" x14ac:dyDescent="0.5">
      <c r="C22" s="5"/>
      <c r="E22" s="2" t="s">
        <v>25</v>
      </c>
      <c r="F22" s="8">
        <v>-8052.5</v>
      </c>
      <c r="G22" s="2" t="s">
        <v>26</v>
      </c>
      <c r="L22" s="74"/>
      <c r="M22" s="63" t="s">
        <v>72</v>
      </c>
      <c r="N22" s="56">
        <f>G56</f>
        <v>15</v>
      </c>
      <c r="O22" s="79" t="s">
        <v>73</v>
      </c>
    </row>
    <row r="23" spans="3:15" x14ac:dyDescent="0.5">
      <c r="C23" s="5"/>
      <c r="F23" s="8"/>
      <c r="L23" s="74"/>
      <c r="M23" s="63" t="s">
        <v>74</v>
      </c>
      <c r="N23" s="56">
        <f>G57</f>
        <v>50</v>
      </c>
      <c r="O23" s="79" t="s">
        <v>73</v>
      </c>
    </row>
    <row r="24" spans="3:15" x14ac:dyDescent="0.5">
      <c r="C24" s="5" t="s">
        <v>27</v>
      </c>
      <c r="D24" s="2" t="s">
        <v>28</v>
      </c>
      <c r="L24" s="74"/>
      <c r="M24" s="63" t="s">
        <v>64</v>
      </c>
      <c r="N24" s="56">
        <f>G52</f>
        <v>300</v>
      </c>
      <c r="O24" s="79" t="s">
        <v>65</v>
      </c>
    </row>
    <row r="25" spans="3:15" x14ac:dyDescent="0.5">
      <c r="C25" s="5"/>
      <c r="E25" s="2" t="s">
        <v>29</v>
      </c>
      <c r="G25" s="2">
        <v>80</v>
      </c>
      <c r="H25" s="2" t="s">
        <v>30</v>
      </c>
      <c r="L25" s="74"/>
      <c r="M25" s="55" t="s">
        <v>349</v>
      </c>
      <c r="N25" s="56"/>
      <c r="O25" s="79"/>
    </row>
    <row r="26" spans="3:15" x14ac:dyDescent="0.5">
      <c r="C26" s="5"/>
      <c r="E26" s="2" t="s">
        <v>31</v>
      </c>
      <c r="G26" s="2">
        <v>108</v>
      </c>
      <c r="H26" s="2" t="s">
        <v>30</v>
      </c>
      <c r="L26" s="74"/>
      <c r="M26" s="63" t="s">
        <v>79</v>
      </c>
      <c r="N26" s="58">
        <f>F62</f>
        <v>1173</v>
      </c>
      <c r="O26" s="79" t="s">
        <v>65</v>
      </c>
    </row>
    <row r="27" spans="3:15" x14ac:dyDescent="0.5">
      <c r="C27" s="5"/>
      <c r="E27" s="2" t="s">
        <v>32</v>
      </c>
      <c r="G27" s="2">
        <v>4000</v>
      </c>
      <c r="H27" s="2" t="s">
        <v>33</v>
      </c>
      <c r="L27" s="74"/>
      <c r="M27" s="63" t="s">
        <v>80</v>
      </c>
      <c r="N27" s="58">
        <f t="shared" ref="N27:N31" si="2">F63</f>
        <v>75</v>
      </c>
      <c r="O27" s="79" t="s">
        <v>65</v>
      </c>
    </row>
    <row r="28" spans="3:15" x14ac:dyDescent="0.5">
      <c r="C28" s="5"/>
      <c r="E28" s="2" t="s">
        <v>34</v>
      </c>
      <c r="G28" s="2">
        <v>4000</v>
      </c>
      <c r="H28" s="2" t="s">
        <v>33</v>
      </c>
      <c r="L28" s="74"/>
      <c r="M28" s="63" t="s">
        <v>81</v>
      </c>
      <c r="N28" s="58">
        <f t="shared" si="2"/>
        <v>37.5</v>
      </c>
      <c r="O28" s="79" t="s">
        <v>65</v>
      </c>
    </row>
    <row r="29" spans="3:15" x14ac:dyDescent="0.5">
      <c r="C29" s="5"/>
      <c r="E29" s="2" t="s">
        <v>35</v>
      </c>
      <c r="G29" s="2">
        <v>9000</v>
      </c>
      <c r="H29" s="2" t="s">
        <v>33</v>
      </c>
      <c r="L29" s="74"/>
      <c r="M29" s="63" t="s">
        <v>82</v>
      </c>
      <c r="N29" s="58">
        <f t="shared" si="2"/>
        <v>0</v>
      </c>
      <c r="O29" s="79" t="s">
        <v>65</v>
      </c>
    </row>
    <row r="30" spans="3:15" x14ac:dyDescent="0.5">
      <c r="C30" s="5"/>
      <c r="E30" s="2" t="s">
        <v>36</v>
      </c>
      <c r="G30" s="2">
        <v>190.99156453923283</v>
      </c>
      <c r="H30" s="2" t="s">
        <v>37</v>
      </c>
      <c r="L30" s="74"/>
      <c r="M30" s="63" t="s">
        <v>83</v>
      </c>
      <c r="N30" s="58">
        <f t="shared" si="2"/>
        <v>25</v>
      </c>
      <c r="O30" s="79" t="s">
        <v>65</v>
      </c>
    </row>
    <row r="31" spans="3:15" x14ac:dyDescent="0.5">
      <c r="C31" s="5"/>
      <c r="E31" s="2" t="s">
        <v>38</v>
      </c>
      <c r="G31" s="2">
        <v>257.83861212796432</v>
      </c>
      <c r="H31" s="2" t="s">
        <v>37</v>
      </c>
      <c r="L31" s="74"/>
      <c r="M31" s="63" t="s">
        <v>15</v>
      </c>
      <c r="N31" s="58">
        <f t="shared" si="2"/>
        <v>1610.5</v>
      </c>
      <c r="O31" s="79" t="s">
        <v>65</v>
      </c>
    </row>
    <row r="32" spans="3:15" x14ac:dyDescent="0.5">
      <c r="C32" s="5"/>
      <c r="E32" s="2" t="s">
        <v>39</v>
      </c>
      <c r="G32" s="2">
        <v>0.93500000000000005</v>
      </c>
      <c r="L32" s="73" t="s">
        <v>134</v>
      </c>
      <c r="M32" s="69" t="s">
        <v>341</v>
      </c>
      <c r="N32" s="70"/>
      <c r="O32" s="78"/>
    </row>
    <row r="33" spans="3:15" x14ac:dyDescent="0.5">
      <c r="C33" s="5"/>
      <c r="E33" s="2" t="s">
        <v>40</v>
      </c>
      <c r="F33" s="2" t="s">
        <v>41</v>
      </c>
      <c r="G33" s="2">
        <v>5300</v>
      </c>
      <c r="H33" s="2" t="s">
        <v>33</v>
      </c>
      <c r="L33" s="74"/>
      <c r="M33" s="55"/>
      <c r="N33" s="56">
        <v>2020</v>
      </c>
      <c r="O33" s="79"/>
    </row>
    <row r="34" spans="3:15" x14ac:dyDescent="0.5">
      <c r="C34" s="5"/>
      <c r="F34" s="2" t="s">
        <v>42</v>
      </c>
      <c r="G34" s="2">
        <v>144.14457701074176</v>
      </c>
      <c r="H34" s="2" t="s">
        <v>37</v>
      </c>
      <c r="L34" s="73" t="s">
        <v>157</v>
      </c>
      <c r="M34" s="69" t="str">
        <f>C115</f>
        <v>Environmental conditions</v>
      </c>
      <c r="N34" s="70"/>
      <c r="O34" s="78"/>
    </row>
    <row r="35" spans="3:15" x14ac:dyDescent="0.5">
      <c r="C35" s="5"/>
      <c r="E35" s="2" t="s">
        <v>43</v>
      </c>
      <c r="G35" s="2">
        <v>0.57999999999999996</v>
      </c>
      <c r="L35" s="74"/>
      <c r="M35" s="68" t="s">
        <v>356</v>
      </c>
      <c r="N35" s="56" t="str">
        <f>F117</f>
        <v>Germany</v>
      </c>
      <c r="O35" s="79"/>
    </row>
    <row r="36" spans="3:15" x14ac:dyDescent="0.5">
      <c r="C36" s="5"/>
      <c r="E36" s="2" t="s">
        <v>44</v>
      </c>
      <c r="G36" s="7">
        <v>2.3790600597464397</v>
      </c>
      <c r="H36" s="2" t="s">
        <v>45</v>
      </c>
      <c r="L36" s="74"/>
      <c r="M36" s="68" t="s">
        <v>357</v>
      </c>
      <c r="N36" s="56" t="s">
        <v>358</v>
      </c>
      <c r="O36" s="79"/>
    </row>
    <row r="37" spans="3:15" x14ac:dyDescent="0.5">
      <c r="C37" s="5"/>
      <c r="L37" s="74"/>
      <c r="M37" s="55" t="s">
        <v>326</v>
      </c>
      <c r="N37" s="56" t="str">
        <f>F123</f>
        <v>Okt</v>
      </c>
      <c r="O37" s="79"/>
    </row>
    <row r="38" spans="3:15" x14ac:dyDescent="0.5">
      <c r="C38" s="5"/>
      <c r="L38" s="74"/>
      <c r="M38" s="55" t="str">
        <f>E124</f>
        <v>day-time:</v>
      </c>
      <c r="N38" s="57">
        <f t="shared" ref="N38" si="3">F124</f>
        <v>0.43750000000000022</v>
      </c>
      <c r="O38" s="79"/>
    </row>
    <row r="39" spans="3:15" x14ac:dyDescent="0.5">
      <c r="C39" s="5" t="s">
        <v>46</v>
      </c>
      <c r="D39" s="2" t="s">
        <v>47</v>
      </c>
      <c r="L39" s="74"/>
      <c r="M39" s="55" t="str">
        <f t="shared" ref="M39:O40" si="4">E127</f>
        <v>starting temperatur T(t=0):</v>
      </c>
      <c r="N39" s="58">
        <f t="shared" si="4"/>
        <v>11.862906294191426</v>
      </c>
      <c r="O39" s="79" t="str">
        <f t="shared" si="4"/>
        <v>°C</v>
      </c>
    </row>
    <row r="40" spans="3:15" x14ac:dyDescent="0.5">
      <c r="C40" s="5"/>
      <c r="E40" s="2" t="s">
        <v>29</v>
      </c>
      <c r="G40" s="2">
        <v>85</v>
      </c>
      <c r="H40" s="2" t="s">
        <v>30</v>
      </c>
      <c r="L40" s="74"/>
      <c r="M40" s="55" t="str">
        <f t="shared" si="4"/>
        <v>final temperatur T(t=end of cycle):</v>
      </c>
      <c r="N40" s="58">
        <f t="shared" si="4"/>
        <v>14.016238299396331</v>
      </c>
      <c r="O40" s="79" t="str">
        <f t="shared" si="4"/>
        <v>°C</v>
      </c>
    </row>
    <row r="41" spans="3:15" x14ac:dyDescent="0.5">
      <c r="C41" s="5"/>
      <c r="E41" s="2" t="s">
        <v>31</v>
      </c>
      <c r="G41" s="2">
        <v>106.25</v>
      </c>
      <c r="H41" s="2" t="s">
        <v>30</v>
      </c>
      <c r="L41" s="73" t="s">
        <v>185</v>
      </c>
      <c r="M41" s="69" t="s">
        <v>263</v>
      </c>
      <c r="N41" s="70"/>
      <c r="O41" s="78"/>
    </row>
    <row r="42" spans="3:15" x14ac:dyDescent="0.5">
      <c r="C42" s="5"/>
      <c r="E42" s="2" t="s">
        <v>48</v>
      </c>
      <c r="F42" s="2" t="s">
        <v>49</v>
      </c>
      <c r="G42" s="2">
        <v>0.96</v>
      </c>
      <c r="L42" s="74"/>
      <c r="M42" s="55" t="s">
        <v>338</v>
      </c>
      <c r="N42" s="56" t="str">
        <f>E142</f>
        <v>WLTP triple</v>
      </c>
      <c r="O42" s="79"/>
    </row>
    <row r="43" spans="3:15" x14ac:dyDescent="0.5">
      <c r="C43" s="5"/>
      <c r="F43" s="2" t="s">
        <v>50</v>
      </c>
      <c r="G43" s="2">
        <v>0.96</v>
      </c>
      <c r="L43" s="74"/>
      <c r="M43" s="55" t="s">
        <v>339</v>
      </c>
      <c r="N43" s="56"/>
      <c r="O43" s="79"/>
    </row>
    <row r="44" spans="3:15" x14ac:dyDescent="0.5">
      <c r="C44" s="5" t="s">
        <v>51</v>
      </c>
      <c r="D44" s="2" t="s">
        <v>52</v>
      </c>
      <c r="L44" s="74"/>
      <c r="M44" s="55" t="s">
        <v>340</v>
      </c>
      <c r="N44" s="56"/>
      <c r="O44" s="79"/>
    </row>
    <row r="45" spans="3:15" x14ac:dyDescent="0.5">
      <c r="C45" s="5"/>
      <c r="E45" s="2" t="s">
        <v>53</v>
      </c>
      <c r="F45" s="2" t="s">
        <v>54</v>
      </c>
      <c r="G45" s="2">
        <v>60</v>
      </c>
      <c r="H45" s="2" t="s">
        <v>55</v>
      </c>
      <c r="L45" s="74"/>
      <c r="M45" s="55" t="s">
        <v>333</v>
      </c>
      <c r="N45" s="75">
        <f>F142</f>
        <v>5400</v>
      </c>
      <c r="O45" s="79" t="s">
        <v>330</v>
      </c>
    </row>
    <row r="46" spans="3:15" x14ac:dyDescent="0.5">
      <c r="C46" s="5"/>
      <c r="F46" s="2" t="s">
        <v>56</v>
      </c>
      <c r="G46" s="2">
        <v>3</v>
      </c>
      <c r="H46" s="2" t="s">
        <v>55</v>
      </c>
      <c r="L46" s="74"/>
      <c r="M46" s="55" t="s">
        <v>334</v>
      </c>
      <c r="N46" s="53">
        <f>G142</f>
        <v>69.787166666666664</v>
      </c>
      <c r="O46" s="79" t="s">
        <v>331</v>
      </c>
    </row>
    <row r="47" spans="3:15" x14ac:dyDescent="0.5">
      <c r="C47" s="5"/>
      <c r="F47" s="2" t="s">
        <v>57</v>
      </c>
      <c r="G47" s="2">
        <v>57</v>
      </c>
      <c r="H47" s="2" t="s">
        <v>55</v>
      </c>
      <c r="L47" s="74"/>
      <c r="M47" s="55" t="s">
        <v>335</v>
      </c>
      <c r="N47" s="53">
        <f>H142</f>
        <v>131.30000000000001</v>
      </c>
      <c r="O47" s="79" t="s">
        <v>332</v>
      </c>
    </row>
    <row r="48" spans="3:15" x14ac:dyDescent="0.5">
      <c r="C48" s="5"/>
      <c r="F48" s="2" t="s">
        <v>58</v>
      </c>
      <c r="G48" s="2">
        <v>54</v>
      </c>
      <c r="H48" s="2" t="s">
        <v>55</v>
      </c>
      <c r="L48" s="74"/>
      <c r="M48" s="55" t="s">
        <v>336</v>
      </c>
      <c r="N48" s="53">
        <f>I142</f>
        <v>1.75</v>
      </c>
      <c r="O48" s="79" t="s">
        <v>45</v>
      </c>
    </row>
    <row r="49" spans="3:15" x14ac:dyDescent="0.5">
      <c r="C49" s="5"/>
      <c r="E49" s="2" t="s">
        <v>59</v>
      </c>
      <c r="G49" s="2">
        <v>400</v>
      </c>
      <c r="H49" s="2" t="s">
        <v>60</v>
      </c>
      <c r="L49" s="74"/>
      <c r="M49" s="55" t="s">
        <v>337</v>
      </c>
      <c r="N49" s="53">
        <f>J142</f>
        <v>0</v>
      </c>
      <c r="O49" s="79" t="s">
        <v>143</v>
      </c>
    </row>
    <row r="50" spans="3:15" x14ac:dyDescent="0.5">
      <c r="C50" s="5"/>
      <c r="E50" s="2" t="s">
        <v>61</v>
      </c>
      <c r="F50" s="2" t="s">
        <v>62</v>
      </c>
      <c r="G50" s="2">
        <v>89.25</v>
      </c>
      <c r="H50" s="2" t="s">
        <v>30</v>
      </c>
      <c r="L50" s="73" t="s">
        <v>255</v>
      </c>
      <c r="M50" s="69" t="s">
        <v>353</v>
      </c>
      <c r="N50" s="70"/>
      <c r="O50" s="78"/>
    </row>
    <row r="51" spans="3:15" x14ac:dyDescent="0.5">
      <c r="C51" s="5"/>
      <c r="F51" s="2" t="s">
        <v>63</v>
      </c>
      <c r="G51" s="2">
        <v>89.25</v>
      </c>
      <c r="H51" s="2" t="s">
        <v>30</v>
      </c>
      <c r="L51" s="74"/>
      <c r="M51" s="55" t="s">
        <v>224</v>
      </c>
      <c r="N51" s="59">
        <f>F192</f>
        <v>128.25</v>
      </c>
      <c r="O51" s="79" t="s">
        <v>225</v>
      </c>
    </row>
    <row r="52" spans="3:15" x14ac:dyDescent="0.5">
      <c r="C52" s="5"/>
      <c r="E52" s="2" t="s">
        <v>64</v>
      </c>
      <c r="F52" s="2" t="s">
        <v>65</v>
      </c>
      <c r="G52" s="2">
        <v>300</v>
      </c>
      <c r="L52" s="74"/>
      <c r="M52" s="55" t="s">
        <v>226</v>
      </c>
      <c r="N52" s="59">
        <f>F193</f>
        <v>99.679993281426292</v>
      </c>
      <c r="O52" s="79" t="s">
        <v>225</v>
      </c>
    </row>
    <row r="53" spans="3:15" x14ac:dyDescent="0.5">
      <c r="C53" s="5"/>
      <c r="E53" s="2" t="s">
        <v>66</v>
      </c>
      <c r="F53" s="2" t="s">
        <v>67</v>
      </c>
      <c r="G53" s="2">
        <v>13200</v>
      </c>
      <c r="L53" s="74"/>
      <c r="M53" s="55" t="s">
        <v>228</v>
      </c>
      <c r="N53" s="60">
        <f>F195</f>
        <v>0.94362153860108688</v>
      </c>
      <c r="O53" s="79"/>
    </row>
    <row r="54" spans="3:15" x14ac:dyDescent="0.5">
      <c r="C54" s="5"/>
      <c r="E54" s="2" t="s">
        <v>68</v>
      </c>
      <c r="G54" s="2">
        <v>0.13</v>
      </c>
      <c r="H54" s="2" t="s">
        <v>69</v>
      </c>
      <c r="L54" s="74"/>
      <c r="M54" s="55" t="s">
        <v>354</v>
      </c>
      <c r="N54" s="60">
        <f>F196</f>
        <v>0.67350650119887678</v>
      </c>
      <c r="O54" s="79"/>
    </row>
    <row r="55" spans="3:15" ht="15.7" x14ac:dyDescent="0.5">
      <c r="C55" s="5"/>
      <c r="E55" s="2" t="s">
        <v>70</v>
      </c>
      <c r="G55" s="2">
        <v>415.38461538461536</v>
      </c>
      <c r="H55" s="2" t="s">
        <v>71</v>
      </c>
      <c r="L55" s="73" t="s">
        <v>273</v>
      </c>
      <c r="M55" s="71" t="s">
        <v>256</v>
      </c>
      <c r="N55" s="72"/>
      <c r="O55" s="78"/>
    </row>
    <row r="56" spans="3:15" x14ac:dyDescent="0.5">
      <c r="C56" s="5"/>
      <c r="E56" s="2" t="s">
        <v>72</v>
      </c>
      <c r="G56" s="2">
        <v>15</v>
      </c>
      <c r="H56" s="2" t="s">
        <v>73</v>
      </c>
      <c r="L56" s="74"/>
      <c r="M56" s="64" t="s">
        <v>261</v>
      </c>
      <c r="N56" s="59">
        <f>G233</f>
        <v>0.11007346336170439</v>
      </c>
      <c r="O56" s="81" t="s">
        <v>55</v>
      </c>
    </row>
    <row r="57" spans="3:15" x14ac:dyDescent="0.5">
      <c r="C57" s="5"/>
      <c r="E57" s="2" t="s">
        <v>74</v>
      </c>
      <c r="G57" s="2">
        <v>50</v>
      </c>
      <c r="H57" s="2" t="s">
        <v>73</v>
      </c>
      <c r="L57" s="74"/>
      <c r="M57" s="64" t="s">
        <v>262</v>
      </c>
      <c r="N57" s="59">
        <f>G234</f>
        <v>0</v>
      </c>
      <c r="O57" s="81" t="s">
        <v>55</v>
      </c>
    </row>
    <row r="58" spans="3:15" x14ac:dyDescent="0.5">
      <c r="C58" s="5"/>
      <c r="E58" s="2" t="s">
        <v>75</v>
      </c>
      <c r="G58" s="2">
        <v>400</v>
      </c>
      <c r="H58" s="2" t="s">
        <v>297</v>
      </c>
      <c r="L58" s="74"/>
      <c r="M58" s="65" t="s">
        <v>263</v>
      </c>
      <c r="N58" s="59">
        <f>G235</f>
        <v>12.029476513083667</v>
      </c>
      <c r="O58" s="81" t="s">
        <v>55</v>
      </c>
    </row>
    <row r="59" spans="3:15" x14ac:dyDescent="0.5">
      <c r="C59" s="5"/>
      <c r="E59" s="2" t="s">
        <v>76</v>
      </c>
      <c r="G59" s="9">
        <v>0.95</v>
      </c>
      <c r="L59" s="74"/>
      <c r="M59" s="64" t="s">
        <v>126</v>
      </c>
      <c r="N59" s="59">
        <f>G238</f>
        <v>0.98128961309313001</v>
      </c>
      <c r="O59" s="81" t="s">
        <v>55</v>
      </c>
    </row>
    <row r="60" spans="3:15" x14ac:dyDescent="0.5">
      <c r="C60" s="5"/>
      <c r="E60" s="2" t="s">
        <v>77</v>
      </c>
      <c r="G60" s="9">
        <v>0.95</v>
      </c>
      <c r="L60" s="74"/>
      <c r="M60" s="64" t="s">
        <v>267</v>
      </c>
      <c r="N60" s="59">
        <f>G239</f>
        <v>13.120839589538502</v>
      </c>
      <c r="O60" s="81" t="s">
        <v>55</v>
      </c>
    </row>
    <row r="61" spans="3:15" ht="14.35" customHeight="1" x14ac:dyDescent="0.5">
      <c r="C61" s="5" t="s">
        <v>78</v>
      </c>
      <c r="D61" s="2" t="s">
        <v>64</v>
      </c>
      <c r="L61" s="74"/>
      <c r="M61" s="111" t="s">
        <v>327</v>
      </c>
      <c r="N61" s="111"/>
      <c r="O61" s="81"/>
    </row>
    <row r="62" spans="3:15" ht="28.7" x14ac:dyDescent="0.5">
      <c r="C62" s="5"/>
      <c r="E62" s="2" t="s">
        <v>79</v>
      </c>
      <c r="F62" s="8">
        <v>1173</v>
      </c>
      <c r="G62" s="2" t="s">
        <v>65</v>
      </c>
      <c r="L62" s="74"/>
      <c r="M62" s="66" t="s">
        <v>359</v>
      </c>
      <c r="N62" s="61">
        <f t="shared" ref="N62:N69" si="5">G243</f>
        <v>8.3892088315345361E-3</v>
      </c>
      <c r="O62" s="81"/>
    </row>
    <row r="63" spans="3:15" x14ac:dyDescent="0.5">
      <c r="C63" s="5"/>
      <c r="E63" s="2" t="s">
        <v>80</v>
      </c>
      <c r="F63" s="8">
        <v>75</v>
      </c>
      <c r="G63" s="2" t="s">
        <v>65</v>
      </c>
      <c r="L63" s="74"/>
      <c r="M63" s="66" t="s">
        <v>270</v>
      </c>
      <c r="N63" s="61">
        <f t="shared" si="5"/>
        <v>0.91682216149300388</v>
      </c>
      <c r="O63" s="81"/>
    </row>
    <row r="64" spans="3:15" x14ac:dyDescent="0.5">
      <c r="C64" s="5"/>
      <c r="E64" s="2" t="s">
        <v>81</v>
      </c>
      <c r="F64" s="8">
        <v>37.5</v>
      </c>
      <c r="G64" s="2" t="s">
        <v>65</v>
      </c>
      <c r="L64" s="74"/>
      <c r="M64" s="76" t="s">
        <v>192</v>
      </c>
      <c r="N64" s="77">
        <f t="shared" si="5"/>
        <v>0.16474981824987955</v>
      </c>
      <c r="O64" s="81"/>
    </row>
    <row r="65" spans="3:15" ht="28.7" x14ac:dyDescent="0.5">
      <c r="C65" s="5"/>
      <c r="E65" s="2" t="s">
        <v>82</v>
      </c>
      <c r="F65" s="8">
        <v>0</v>
      </c>
      <c r="G65" s="2" t="s">
        <v>65</v>
      </c>
      <c r="L65" s="74"/>
      <c r="M65" s="76" t="s">
        <v>193</v>
      </c>
      <c r="N65" s="77">
        <f t="shared" si="5"/>
        <v>0.32403896543118499</v>
      </c>
      <c r="O65" s="81"/>
    </row>
    <row r="66" spans="3:15" x14ac:dyDescent="0.5">
      <c r="C66" s="5"/>
      <c r="E66" s="2" t="s">
        <v>83</v>
      </c>
      <c r="F66" s="8">
        <v>25</v>
      </c>
      <c r="G66" s="2" t="s">
        <v>65</v>
      </c>
      <c r="L66" s="74"/>
      <c r="M66" s="76" t="s">
        <v>271</v>
      </c>
      <c r="N66" s="77">
        <f t="shared" si="5"/>
        <v>0</v>
      </c>
      <c r="O66" s="81"/>
    </row>
    <row r="67" spans="3:15" x14ac:dyDescent="0.5">
      <c r="C67" s="5"/>
      <c r="E67" s="2" t="s">
        <v>15</v>
      </c>
      <c r="F67" s="8">
        <v>1610.5</v>
      </c>
      <c r="G67" s="2" t="s">
        <v>65</v>
      </c>
      <c r="L67" s="74"/>
      <c r="M67" s="76" t="s">
        <v>272</v>
      </c>
      <c r="N67" s="77">
        <f t="shared" si="5"/>
        <v>0.42803337781193934</v>
      </c>
      <c r="O67" s="81"/>
    </row>
    <row r="68" spans="3:15" x14ac:dyDescent="0.5">
      <c r="C68" s="5" t="s">
        <v>84</v>
      </c>
      <c r="D68" s="2" t="s">
        <v>85</v>
      </c>
      <c r="L68" s="74"/>
      <c r="M68" s="66" t="s">
        <v>126</v>
      </c>
      <c r="N68" s="61">
        <f t="shared" si="5"/>
        <v>7.4788629675461557E-2</v>
      </c>
      <c r="O68" s="81"/>
    </row>
    <row r="69" spans="3:15" x14ac:dyDescent="0.5">
      <c r="C69" s="5"/>
      <c r="E69" s="2" t="s">
        <v>86</v>
      </c>
      <c r="F69" s="6" t="s">
        <v>277</v>
      </c>
      <c r="L69" s="74"/>
      <c r="M69" s="96" t="s">
        <v>15</v>
      </c>
      <c r="N69" s="97">
        <f t="shared" si="5"/>
        <v>1</v>
      </c>
      <c r="O69" s="81"/>
    </row>
    <row r="70" spans="3:15" ht="15.7" x14ac:dyDescent="0.5">
      <c r="C70" s="5"/>
      <c r="F70" s="10" t="s">
        <v>87</v>
      </c>
      <c r="L70" s="73" t="s">
        <v>342</v>
      </c>
      <c r="M70" s="71" t="s">
        <v>355</v>
      </c>
      <c r="N70" s="72"/>
      <c r="O70" s="82"/>
    </row>
    <row r="71" spans="3:15" x14ac:dyDescent="0.5">
      <c r="C71" s="5"/>
      <c r="E71" s="2" t="s">
        <v>68</v>
      </c>
      <c r="F71" s="11">
        <v>0</v>
      </c>
      <c r="G71" s="2" t="s">
        <v>69</v>
      </c>
      <c r="L71" s="86"/>
      <c r="M71" s="68" t="s">
        <v>343</v>
      </c>
      <c r="N71" s="86" t="str">
        <f>E254</f>
        <v>electricity</v>
      </c>
      <c r="O71" s="79"/>
    </row>
    <row r="72" spans="3:15" x14ac:dyDescent="0.5">
      <c r="C72" s="5"/>
      <c r="E72" s="2" t="s">
        <v>68</v>
      </c>
      <c r="F72" s="11">
        <v>0</v>
      </c>
      <c r="G72" s="2" t="s">
        <v>88</v>
      </c>
      <c r="L72" s="86"/>
      <c r="M72" s="68" t="s">
        <v>360</v>
      </c>
      <c r="N72" s="86" t="str">
        <f>E260</f>
        <v>German Governm.</v>
      </c>
      <c r="O72" s="79"/>
    </row>
    <row r="73" spans="3:15" ht="15" x14ac:dyDescent="0.5">
      <c r="C73" s="5"/>
      <c r="E73" s="2" t="s">
        <v>89</v>
      </c>
      <c r="F73" s="10">
        <v>0</v>
      </c>
      <c r="G73" s="2" t="s">
        <v>90</v>
      </c>
      <c r="L73" s="74"/>
      <c r="M73" s="55" t="s">
        <v>284</v>
      </c>
      <c r="N73" s="59">
        <f t="shared" ref="N73:N74" si="6">F262</f>
        <v>450</v>
      </c>
      <c r="O73" s="79" t="s">
        <v>285</v>
      </c>
    </row>
    <row r="74" spans="3:15" x14ac:dyDescent="0.5">
      <c r="C74" s="5"/>
      <c r="E74" s="2" t="s">
        <v>91</v>
      </c>
      <c r="F74" s="10">
        <v>0</v>
      </c>
      <c r="G74" s="2" t="s">
        <v>65</v>
      </c>
      <c r="L74" s="74"/>
      <c r="M74" s="55" t="s">
        <v>286</v>
      </c>
      <c r="N74" s="59">
        <f t="shared" si="6"/>
        <v>13.120839589538502</v>
      </c>
      <c r="O74" s="79" t="s">
        <v>55</v>
      </c>
    </row>
    <row r="75" spans="3:15" x14ac:dyDescent="0.5">
      <c r="C75" s="5"/>
      <c r="E75" s="2" t="s">
        <v>92</v>
      </c>
      <c r="F75" s="10">
        <v>0</v>
      </c>
      <c r="G75" s="2" t="s">
        <v>93</v>
      </c>
      <c r="L75" s="74"/>
      <c r="M75" s="55" t="s">
        <v>287</v>
      </c>
      <c r="N75" s="59">
        <f>I263</f>
        <v>18.801221221960823</v>
      </c>
      <c r="O75" s="79" t="s">
        <v>310</v>
      </c>
    </row>
    <row r="76" spans="3:15" ht="15" x14ac:dyDescent="0.5">
      <c r="C76" s="5"/>
      <c r="E76" s="2" t="s">
        <v>94</v>
      </c>
      <c r="F76" s="10">
        <v>0</v>
      </c>
      <c r="G76" s="2" t="s">
        <v>55</v>
      </c>
      <c r="L76" s="74"/>
      <c r="M76" s="55" t="s">
        <v>328</v>
      </c>
      <c r="N76" s="62">
        <f t="shared" ref="N76:N77" si="7">F266</f>
        <v>5904.377815292326</v>
      </c>
      <c r="O76" s="79" t="s">
        <v>290</v>
      </c>
    </row>
    <row r="77" spans="3:15" x14ac:dyDescent="0.5">
      <c r="C77" s="5"/>
      <c r="E77" s="2" t="s">
        <v>95</v>
      </c>
      <c r="F77" s="10">
        <v>0</v>
      </c>
      <c r="G77" s="2" t="s">
        <v>71</v>
      </c>
      <c r="L77" s="74"/>
      <c r="M77" s="55" t="s">
        <v>329</v>
      </c>
      <c r="N77" s="58">
        <f t="shared" si="7"/>
        <v>84.605495498823799</v>
      </c>
      <c r="O77" s="79" t="s">
        <v>291</v>
      </c>
    </row>
    <row r="78" spans="3:15" x14ac:dyDescent="0.5">
      <c r="C78" s="5"/>
      <c r="E78" s="2" t="s">
        <v>96</v>
      </c>
      <c r="F78" s="10">
        <v>0</v>
      </c>
      <c r="G78" s="2" t="s">
        <v>65</v>
      </c>
    </row>
    <row r="79" spans="3:15" x14ac:dyDescent="0.5">
      <c r="C79" s="5"/>
      <c r="E79" s="2" t="s">
        <v>97</v>
      </c>
      <c r="F79" s="10">
        <v>0</v>
      </c>
      <c r="G79" s="2" t="s">
        <v>65</v>
      </c>
    </row>
    <row r="80" spans="3:15" x14ac:dyDescent="0.5">
      <c r="C80" s="5"/>
      <c r="F80" s="6"/>
    </row>
    <row r="81" spans="3:11" x14ac:dyDescent="0.5">
      <c r="C81" s="5" t="s">
        <v>98</v>
      </c>
      <c r="D81" s="2" t="s">
        <v>99</v>
      </c>
    </row>
    <row r="82" spans="3:11" x14ac:dyDescent="0.5">
      <c r="C82" s="5"/>
      <c r="E82" s="2" t="s">
        <v>100</v>
      </c>
      <c r="F82" s="6"/>
    </row>
    <row r="83" spans="3:11" x14ac:dyDescent="0.5">
      <c r="C83" s="5"/>
      <c r="E83" s="2" t="s">
        <v>101</v>
      </c>
      <c r="F83" s="10">
        <v>0</v>
      </c>
      <c r="G83" s="2" t="s">
        <v>30</v>
      </c>
    </row>
    <row r="84" spans="3:11" x14ac:dyDescent="0.5">
      <c r="C84" s="5"/>
      <c r="E84" s="2" t="s">
        <v>102</v>
      </c>
      <c r="F84" s="10">
        <v>0</v>
      </c>
      <c r="G84" s="2" t="s">
        <v>30</v>
      </c>
    </row>
    <row r="85" spans="3:11" x14ac:dyDescent="0.5">
      <c r="C85" s="5"/>
      <c r="E85" s="2" t="s">
        <v>103</v>
      </c>
      <c r="F85" s="12">
        <v>0</v>
      </c>
    </row>
    <row r="86" spans="3:11" x14ac:dyDescent="0.5">
      <c r="C86" s="5"/>
      <c r="E86" s="2" t="s">
        <v>104</v>
      </c>
      <c r="F86" s="12">
        <v>0</v>
      </c>
    </row>
    <row r="87" spans="3:11" x14ac:dyDescent="0.5">
      <c r="C87" s="5"/>
      <c r="E87" s="2" t="s">
        <v>105</v>
      </c>
      <c r="F87" s="10">
        <v>0</v>
      </c>
      <c r="G87" s="2" t="s">
        <v>30</v>
      </c>
    </row>
    <row r="88" spans="3:11" x14ac:dyDescent="0.5">
      <c r="C88" s="5"/>
      <c r="E88" s="2" t="s">
        <v>106</v>
      </c>
      <c r="F88" s="10">
        <v>0</v>
      </c>
      <c r="G88" s="2" t="s">
        <v>30</v>
      </c>
    </row>
    <row r="89" spans="3:11" x14ac:dyDescent="0.5">
      <c r="C89" s="5"/>
      <c r="E89" s="2" t="s">
        <v>107</v>
      </c>
      <c r="F89" s="10">
        <v>0</v>
      </c>
      <c r="G89" s="2" t="s">
        <v>65</v>
      </c>
    </row>
    <row r="90" spans="3:11" x14ac:dyDescent="0.5">
      <c r="C90" s="5"/>
      <c r="E90" s="2" t="s">
        <v>108</v>
      </c>
      <c r="F90" s="10">
        <v>0</v>
      </c>
      <c r="G90" s="2" t="s">
        <v>65</v>
      </c>
    </row>
    <row r="91" spans="3:11" x14ac:dyDescent="0.5">
      <c r="C91" s="5"/>
      <c r="E91" s="2" t="s">
        <v>109</v>
      </c>
      <c r="F91" s="10">
        <v>0</v>
      </c>
      <c r="G91" s="2" t="s">
        <v>65</v>
      </c>
    </row>
    <row r="92" spans="3:11" x14ac:dyDescent="0.5">
      <c r="C92" s="5"/>
      <c r="E92" s="2" t="s">
        <v>110</v>
      </c>
      <c r="F92" s="10">
        <v>0</v>
      </c>
      <c r="G92" s="2" t="s">
        <v>65</v>
      </c>
    </row>
    <row r="93" spans="3:11" x14ac:dyDescent="0.5">
      <c r="C93" s="5"/>
      <c r="F93" s="12"/>
    </row>
    <row r="94" spans="3:11" x14ac:dyDescent="0.5">
      <c r="C94" s="5" t="s">
        <v>111</v>
      </c>
      <c r="D94" s="2" t="s">
        <v>112</v>
      </c>
    </row>
    <row r="95" spans="3:11" ht="14.35" customHeight="1" x14ac:dyDescent="0.5">
      <c r="E95" s="2" t="s">
        <v>113</v>
      </c>
      <c r="F95" s="6"/>
      <c r="G95" s="8">
        <v>1.0000000000000001E-5</v>
      </c>
    </row>
    <row r="96" spans="3:11" ht="14.35" customHeight="1" x14ac:dyDescent="0.5">
      <c r="C96" s="5"/>
      <c r="E96" s="2" t="s">
        <v>114</v>
      </c>
      <c r="F96" s="6"/>
      <c r="G96" s="8">
        <v>1.0000000000000001E-5</v>
      </c>
      <c r="I96" s="13"/>
      <c r="J96" s="13"/>
      <c r="K96" s="13"/>
    </row>
    <row r="97" spans="3:11" ht="14.35" customHeight="1" x14ac:dyDescent="0.5">
      <c r="C97" s="5"/>
      <c r="E97" s="2" t="s">
        <v>115</v>
      </c>
      <c r="F97" s="6"/>
      <c r="G97" s="8">
        <v>0.01</v>
      </c>
      <c r="I97" s="13"/>
      <c r="J97" s="13"/>
      <c r="K97" s="13"/>
    </row>
    <row r="98" spans="3:11" ht="14.35" customHeight="1" x14ac:dyDescent="0.5">
      <c r="C98" s="5"/>
      <c r="E98" s="2" t="s">
        <v>116</v>
      </c>
      <c r="F98" s="6"/>
      <c r="G98" s="8">
        <v>0.01</v>
      </c>
      <c r="I98" s="13"/>
      <c r="J98" s="13"/>
      <c r="K98" s="13"/>
    </row>
    <row r="99" spans="3:11" ht="14.35" customHeight="1" x14ac:dyDescent="0.5">
      <c r="C99" s="5"/>
      <c r="E99" s="2" t="s">
        <v>117</v>
      </c>
      <c r="F99" s="6"/>
      <c r="G99" s="8">
        <v>0.01</v>
      </c>
      <c r="I99" s="13"/>
      <c r="J99" s="13"/>
      <c r="K99" s="13"/>
    </row>
    <row r="100" spans="3:11" x14ac:dyDescent="0.5">
      <c r="C100" s="5"/>
      <c r="E100" s="2" t="s">
        <v>118</v>
      </c>
      <c r="F100" s="6"/>
      <c r="G100" s="8">
        <v>1E-3</v>
      </c>
    </row>
    <row r="101" spans="3:11" x14ac:dyDescent="0.5">
      <c r="C101" s="5"/>
      <c r="E101" s="2" t="s">
        <v>119</v>
      </c>
      <c r="F101" s="6"/>
      <c r="G101" s="8">
        <v>1E-3</v>
      </c>
    </row>
    <row r="102" spans="3:11" x14ac:dyDescent="0.5">
      <c r="C102" s="5"/>
      <c r="E102" s="2" t="s">
        <v>120</v>
      </c>
      <c r="F102" s="6"/>
      <c r="G102" s="14">
        <v>1</v>
      </c>
    </row>
    <row r="103" spans="3:11" x14ac:dyDescent="0.5">
      <c r="C103" s="5"/>
      <c r="E103" s="2" t="s">
        <v>121</v>
      </c>
      <c r="F103" s="6" t="s">
        <v>122</v>
      </c>
      <c r="G103" s="8">
        <v>1.1E-5</v>
      </c>
    </row>
    <row r="104" spans="3:11" x14ac:dyDescent="0.5">
      <c r="C104" s="5"/>
      <c r="F104" s="6" t="s">
        <v>123</v>
      </c>
      <c r="G104" s="8">
        <v>1.2E-5</v>
      </c>
    </row>
    <row r="105" spans="3:11" x14ac:dyDescent="0.5">
      <c r="C105" s="5"/>
      <c r="E105" s="2" t="s">
        <v>124</v>
      </c>
      <c r="F105" s="6"/>
      <c r="G105" s="14">
        <v>0.99999000000000005</v>
      </c>
    </row>
    <row r="106" spans="3:11" x14ac:dyDescent="0.5">
      <c r="C106" s="5"/>
      <c r="F106" s="6"/>
    </row>
    <row r="107" spans="3:11" x14ac:dyDescent="0.5">
      <c r="C107" s="5" t="s">
        <v>125</v>
      </c>
      <c r="D107" s="2" t="s">
        <v>126</v>
      </c>
      <c r="F107" s="6" t="s">
        <v>127</v>
      </c>
    </row>
    <row r="108" spans="3:11" x14ac:dyDescent="0.5">
      <c r="C108" s="5"/>
      <c r="E108" s="2" t="s">
        <v>128</v>
      </c>
      <c r="F108" s="7">
        <v>0.5</v>
      </c>
      <c r="G108" s="2" t="s">
        <v>30</v>
      </c>
    </row>
    <row r="109" spans="3:11" x14ac:dyDescent="0.5">
      <c r="C109" s="5"/>
      <c r="E109" s="2" t="s">
        <v>129</v>
      </c>
      <c r="F109" s="7">
        <v>0.1</v>
      </c>
      <c r="G109" s="2" t="s">
        <v>30</v>
      </c>
    </row>
    <row r="110" spans="3:11" x14ac:dyDescent="0.5">
      <c r="C110" s="5"/>
      <c r="E110" s="2" t="s">
        <v>130</v>
      </c>
      <c r="F110" s="7">
        <v>0.2</v>
      </c>
      <c r="G110" s="2" t="s">
        <v>30</v>
      </c>
    </row>
    <row r="111" spans="3:11" x14ac:dyDescent="0.5">
      <c r="C111" s="5"/>
      <c r="E111" s="2" t="s">
        <v>131</v>
      </c>
      <c r="F111" s="7">
        <v>0.2</v>
      </c>
      <c r="G111" s="2" t="s">
        <v>30</v>
      </c>
    </row>
    <row r="112" spans="3:11" x14ac:dyDescent="0.5">
      <c r="C112" s="5"/>
      <c r="E112" s="2" t="s">
        <v>132</v>
      </c>
      <c r="F112" s="7">
        <v>0.25</v>
      </c>
      <c r="G112" s="2" t="s">
        <v>30</v>
      </c>
    </row>
    <row r="113" spans="2:7" x14ac:dyDescent="0.5">
      <c r="C113" s="5"/>
      <c r="E113" s="2" t="s">
        <v>133</v>
      </c>
      <c r="F113" s="15">
        <v>0.97</v>
      </c>
    </row>
    <row r="115" spans="2:7" s="1" customFormat="1" ht="15.7" x14ac:dyDescent="0.5">
      <c r="B115" s="1" t="s">
        <v>134</v>
      </c>
      <c r="C115" s="1" t="s">
        <v>135</v>
      </c>
    </row>
    <row r="116" spans="2:7" x14ac:dyDescent="0.5">
      <c r="C116" s="5" t="s">
        <v>136</v>
      </c>
      <c r="D116" s="2" t="s">
        <v>137</v>
      </c>
    </row>
    <row r="117" spans="2:7" x14ac:dyDescent="0.5">
      <c r="E117" s="2" t="s">
        <v>138</v>
      </c>
      <c r="F117" s="2" t="s">
        <v>298</v>
      </c>
    </row>
    <row r="118" spans="2:7" x14ac:dyDescent="0.5">
      <c r="E118" s="2" t="s">
        <v>139</v>
      </c>
      <c r="F118" s="2" t="s">
        <v>299</v>
      </c>
    </row>
    <row r="119" spans="2:7" x14ac:dyDescent="0.5">
      <c r="C119" s="5" t="s">
        <v>140</v>
      </c>
      <c r="D119" s="2" t="s">
        <v>141</v>
      </c>
    </row>
    <row r="120" spans="2:7" x14ac:dyDescent="0.5">
      <c r="E120" s="2" t="s">
        <v>142</v>
      </c>
      <c r="F120" s="2">
        <v>340</v>
      </c>
      <c r="G120" s="2" t="s">
        <v>143</v>
      </c>
    </row>
    <row r="121" spans="2:7" x14ac:dyDescent="0.5">
      <c r="E121" s="2" t="s">
        <v>144</v>
      </c>
      <c r="F121" s="2">
        <v>1.292</v>
      </c>
      <c r="G121" s="2" t="s">
        <v>145</v>
      </c>
    </row>
    <row r="122" spans="2:7" x14ac:dyDescent="0.5">
      <c r="C122" s="5" t="s">
        <v>146</v>
      </c>
      <c r="D122" s="2" t="s">
        <v>147</v>
      </c>
    </row>
    <row r="123" spans="2:7" x14ac:dyDescent="0.5">
      <c r="E123" s="2" t="s">
        <v>148</v>
      </c>
      <c r="F123" s="6" t="s">
        <v>313</v>
      </c>
    </row>
    <row r="124" spans="2:7" x14ac:dyDescent="0.5">
      <c r="E124" s="2" t="s">
        <v>149</v>
      </c>
      <c r="F124" s="16">
        <v>0.43750000000000022</v>
      </c>
    </row>
    <row r="125" spans="2:7" x14ac:dyDescent="0.5">
      <c r="E125" s="2" t="s">
        <v>150</v>
      </c>
      <c r="F125" s="7">
        <v>10.5</v>
      </c>
    </row>
    <row r="126" spans="2:7" x14ac:dyDescent="0.5">
      <c r="C126" s="5" t="s">
        <v>151</v>
      </c>
      <c r="D126" s="2" t="s">
        <v>152</v>
      </c>
    </row>
    <row r="127" spans="2:7" x14ac:dyDescent="0.5">
      <c r="E127" s="2" t="s">
        <v>153</v>
      </c>
      <c r="F127" s="7">
        <v>11.862906294191426</v>
      </c>
      <c r="G127" s="2" t="s">
        <v>73</v>
      </c>
    </row>
    <row r="128" spans="2:7" x14ac:dyDescent="0.5">
      <c r="E128" s="2" t="s">
        <v>154</v>
      </c>
      <c r="F128" s="7">
        <v>14.016238299396331</v>
      </c>
      <c r="G128" s="2" t="s">
        <v>73</v>
      </c>
    </row>
    <row r="129" spans="2:14" x14ac:dyDescent="0.5">
      <c r="C129" s="5" t="s">
        <v>155</v>
      </c>
      <c r="D129" s="2" t="s">
        <v>156</v>
      </c>
      <c r="F129" s="2" t="s">
        <v>301</v>
      </c>
    </row>
    <row r="131" spans="2:14" s="18" customFormat="1" ht="33.75" customHeight="1" x14ac:dyDescent="0.5">
      <c r="B131" s="17" t="s">
        <v>157</v>
      </c>
      <c r="C131" s="113" t="s">
        <v>158</v>
      </c>
      <c r="D131" s="113"/>
      <c r="E131" s="113"/>
      <c r="F131" s="18" t="s">
        <v>159</v>
      </c>
      <c r="G131" s="18" t="s">
        <v>160</v>
      </c>
      <c r="H131" s="18" t="s">
        <v>161</v>
      </c>
      <c r="I131" s="18" t="s">
        <v>162</v>
      </c>
      <c r="J131" s="18" t="s">
        <v>163</v>
      </c>
    </row>
    <row r="132" spans="2:14" x14ac:dyDescent="0.5">
      <c r="C132" s="5" t="s">
        <v>164</v>
      </c>
      <c r="D132" s="2" t="s">
        <v>165</v>
      </c>
      <c r="E132" s="2" t="s">
        <v>315</v>
      </c>
      <c r="F132" s="19">
        <v>1022</v>
      </c>
      <c r="G132" s="7">
        <v>7.8504166666666713</v>
      </c>
      <c r="H132" s="7">
        <v>76.599999999999994</v>
      </c>
      <c r="I132" s="7">
        <v>1.6111111111111112</v>
      </c>
      <c r="J132" s="7">
        <v>0</v>
      </c>
    </row>
    <row r="133" spans="2:14" x14ac:dyDescent="0.5">
      <c r="C133" s="5" t="s">
        <v>166</v>
      </c>
      <c r="D133" s="2" t="s">
        <v>167</v>
      </c>
      <c r="E133" s="2" t="s">
        <v>316</v>
      </c>
      <c r="F133" s="19">
        <v>778</v>
      </c>
      <c r="G133" s="7">
        <v>15.411972222222216</v>
      </c>
      <c r="H133" s="7">
        <v>131.30000000000001</v>
      </c>
      <c r="I133" s="7">
        <v>1.75</v>
      </c>
      <c r="J133" s="7">
        <v>0</v>
      </c>
    </row>
    <row r="134" spans="2:14" x14ac:dyDescent="0.5">
      <c r="C134" s="5" t="s">
        <v>168</v>
      </c>
      <c r="D134" s="2" t="s">
        <v>169</v>
      </c>
      <c r="E134" s="2" t="s">
        <v>315</v>
      </c>
      <c r="F134" s="19">
        <v>1022</v>
      </c>
      <c r="G134" s="7">
        <v>7.8504166666666713</v>
      </c>
      <c r="H134" s="7">
        <v>76.599999999999994</v>
      </c>
      <c r="I134" s="7">
        <v>1.6111111111111112</v>
      </c>
      <c r="J134" s="7">
        <v>0</v>
      </c>
    </row>
    <row r="135" spans="2:14" x14ac:dyDescent="0.5">
      <c r="C135" s="5" t="s">
        <v>170</v>
      </c>
      <c r="D135" s="2" t="s">
        <v>171</v>
      </c>
      <c r="E135" s="2" t="s">
        <v>316</v>
      </c>
      <c r="F135" s="19">
        <v>778</v>
      </c>
      <c r="G135" s="7">
        <v>15.411972222222216</v>
      </c>
      <c r="H135" s="7">
        <v>131.30000000000001</v>
      </c>
      <c r="I135" s="7">
        <v>1.75</v>
      </c>
      <c r="J135" s="7">
        <v>0</v>
      </c>
    </row>
    <row r="136" spans="2:14" x14ac:dyDescent="0.5">
      <c r="C136" s="5" t="s">
        <v>172</v>
      </c>
      <c r="D136" s="2" t="s">
        <v>173</v>
      </c>
      <c r="E136" s="2" t="s">
        <v>315</v>
      </c>
      <c r="F136" s="19">
        <v>1022</v>
      </c>
      <c r="G136" s="7">
        <v>7.8504166666666713</v>
      </c>
      <c r="H136" s="7">
        <v>76.599999999999994</v>
      </c>
      <c r="I136" s="7">
        <v>1.6111111111111112</v>
      </c>
      <c r="J136" s="7">
        <v>0</v>
      </c>
    </row>
    <row r="137" spans="2:14" x14ac:dyDescent="0.5">
      <c r="C137" s="5" t="s">
        <v>174</v>
      </c>
      <c r="D137" s="2" t="s">
        <v>175</v>
      </c>
      <c r="E137" s="2" t="s">
        <v>316</v>
      </c>
      <c r="F137" s="19">
        <v>778</v>
      </c>
      <c r="G137" s="7">
        <v>15.411972222222216</v>
      </c>
      <c r="H137" s="7">
        <v>131.30000000000001</v>
      </c>
      <c r="I137" s="7">
        <v>1.75</v>
      </c>
      <c r="J137" s="7">
        <v>0</v>
      </c>
    </row>
    <row r="138" spans="2:14" x14ac:dyDescent="0.5">
      <c r="C138" s="5" t="s">
        <v>176</v>
      </c>
      <c r="D138" s="2" t="s">
        <v>177</v>
      </c>
      <c r="E138" s="2" t="s">
        <v>303</v>
      </c>
      <c r="F138" s="19">
        <v>0</v>
      </c>
      <c r="G138" s="7">
        <v>0</v>
      </c>
      <c r="H138" s="7">
        <v>0</v>
      </c>
      <c r="I138" s="7">
        <v>0</v>
      </c>
      <c r="J138" s="7">
        <v>0</v>
      </c>
    </row>
    <row r="139" spans="2:14" x14ac:dyDescent="0.5">
      <c r="C139" s="5" t="s">
        <v>178</v>
      </c>
      <c r="D139" s="2" t="s">
        <v>179</v>
      </c>
      <c r="E139" s="2" t="s">
        <v>303</v>
      </c>
      <c r="F139" s="19">
        <v>0</v>
      </c>
      <c r="G139" s="7">
        <v>0</v>
      </c>
      <c r="H139" s="7">
        <v>0</v>
      </c>
      <c r="I139" s="7">
        <v>0</v>
      </c>
      <c r="J139" s="7">
        <v>0</v>
      </c>
    </row>
    <row r="140" spans="2:14" x14ac:dyDescent="0.5">
      <c r="C140" s="5" t="s">
        <v>180</v>
      </c>
      <c r="D140" s="2" t="s">
        <v>181</v>
      </c>
      <c r="E140" s="2" t="s">
        <v>303</v>
      </c>
      <c r="F140" s="19">
        <v>0</v>
      </c>
      <c r="G140" s="7">
        <v>0</v>
      </c>
      <c r="H140" s="7">
        <v>0</v>
      </c>
      <c r="I140" s="7">
        <v>0</v>
      </c>
      <c r="J140" s="7">
        <v>0</v>
      </c>
    </row>
    <row r="141" spans="2:14" x14ac:dyDescent="0.5">
      <c r="C141" s="5" t="s">
        <v>182</v>
      </c>
      <c r="D141" s="2" t="s">
        <v>183</v>
      </c>
      <c r="E141" s="2" t="s">
        <v>303</v>
      </c>
      <c r="F141" s="19">
        <v>0</v>
      </c>
      <c r="G141" s="7">
        <v>0</v>
      </c>
      <c r="H141" s="7">
        <v>0</v>
      </c>
      <c r="I141" s="7">
        <v>0</v>
      </c>
      <c r="J141" s="7">
        <v>0</v>
      </c>
    </row>
    <row r="142" spans="2:14" x14ac:dyDescent="0.5">
      <c r="C142" s="5" t="s">
        <v>184</v>
      </c>
      <c r="D142" s="2" t="s">
        <v>15</v>
      </c>
      <c r="E142" s="3" t="s">
        <v>317</v>
      </c>
      <c r="F142" s="19">
        <v>5400</v>
      </c>
      <c r="G142" s="7">
        <v>69.787166666666664</v>
      </c>
      <c r="H142" s="7">
        <v>131.30000000000001</v>
      </c>
      <c r="I142" s="7">
        <v>1.75</v>
      </c>
      <c r="J142" s="7">
        <v>0</v>
      </c>
    </row>
    <row r="143" spans="2:14" ht="12.75" customHeight="1" x14ac:dyDescent="0.5">
      <c r="C143" s="5"/>
      <c r="F143" s="19"/>
      <c r="G143" s="19"/>
      <c r="H143" s="19"/>
      <c r="I143" s="19"/>
      <c r="J143" s="19"/>
      <c r="L143" s="20"/>
      <c r="M143" s="20"/>
      <c r="N143" s="20"/>
    </row>
    <row r="144" spans="2:14" s="1" customFormat="1" ht="15.7" x14ac:dyDescent="0.5">
      <c r="B144" s="1" t="s">
        <v>185</v>
      </c>
      <c r="C144" s="1" t="s">
        <v>186</v>
      </c>
    </row>
    <row r="145" spans="3:9" x14ac:dyDescent="0.5">
      <c r="C145" s="5" t="s">
        <v>187</v>
      </c>
      <c r="D145" s="2" t="s">
        <v>188</v>
      </c>
      <c r="F145" s="2" t="s">
        <v>189</v>
      </c>
      <c r="G145" s="2" t="s">
        <v>190</v>
      </c>
      <c r="H145" s="2" t="s">
        <v>191</v>
      </c>
    </row>
    <row r="146" spans="3:9" x14ac:dyDescent="0.5">
      <c r="C146" s="5"/>
      <c r="E146" s="2" t="s">
        <v>192</v>
      </c>
      <c r="F146" s="7">
        <v>100.74473545186657</v>
      </c>
      <c r="G146" s="7">
        <v>0</v>
      </c>
      <c r="H146" s="7">
        <v>20.187111921858367</v>
      </c>
      <c r="I146" s="2" t="s">
        <v>37</v>
      </c>
    </row>
    <row r="147" spans="3:9" x14ac:dyDescent="0.5">
      <c r="C147" s="5"/>
      <c r="E147" s="2" t="s">
        <v>193</v>
      </c>
      <c r="F147" s="7">
        <v>57.735173628921856</v>
      </c>
      <c r="G147" s="7">
        <v>0</v>
      </c>
      <c r="H147" s="7">
        <v>45.627374187230664</v>
      </c>
      <c r="I147" s="2" t="s">
        <v>37</v>
      </c>
    </row>
    <row r="148" spans="3:9" x14ac:dyDescent="0.5">
      <c r="C148" s="5"/>
      <c r="E148" s="2" t="s">
        <v>194</v>
      </c>
      <c r="F148" s="7">
        <v>0</v>
      </c>
      <c r="G148" s="7">
        <v>0</v>
      </c>
      <c r="H148" s="7">
        <v>0</v>
      </c>
      <c r="I148" s="2" t="s">
        <v>37</v>
      </c>
    </row>
    <row r="149" spans="3:9" x14ac:dyDescent="0.5">
      <c r="C149" s="5"/>
      <c r="E149" s="2" t="s">
        <v>195</v>
      </c>
      <c r="F149" s="7">
        <v>742.01661716280626</v>
      </c>
      <c r="G149" s="7">
        <v>-696.45419330193226</v>
      </c>
      <c r="H149" s="7">
        <v>-1.788874301918665E-15</v>
      </c>
      <c r="I149" s="2" t="s">
        <v>37</v>
      </c>
    </row>
    <row r="150" spans="3:9" x14ac:dyDescent="0.5">
      <c r="C150" s="5"/>
      <c r="E150" s="2" t="s">
        <v>196</v>
      </c>
      <c r="F150" s="7">
        <v>790.14478099440453</v>
      </c>
      <c r="G150" s="7">
        <v>-649.58720596715148</v>
      </c>
      <c r="H150" s="7">
        <v>65.81448610908916</v>
      </c>
      <c r="I150" s="2" t="s">
        <v>37</v>
      </c>
    </row>
    <row r="151" spans="3:9" x14ac:dyDescent="0.5">
      <c r="C151" s="5"/>
      <c r="E151" s="2" t="s">
        <v>197</v>
      </c>
    </row>
    <row r="152" spans="3:9" x14ac:dyDescent="0.5">
      <c r="C152" s="5"/>
      <c r="E152" s="2" t="s">
        <v>198</v>
      </c>
      <c r="F152" s="7">
        <v>8.9785930617263325</v>
      </c>
      <c r="G152" s="2" t="s">
        <v>55</v>
      </c>
    </row>
    <row r="153" spans="3:9" x14ac:dyDescent="0.5">
      <c r="C153" s="5"/>
      <c r="E153" s="2" t="s">
        <v>199</v>
      </c>
      <c r="F153" s="7">
        <v>-2.72892259362568</v>
      </c>
      <c r="G153" s="2" t="s">
        <v>55</v>
      </c>
    </row>
    <row r="154" spans="3:9" x14ac:dyDescent="0.5">
      <c r="C154" s="5"/>
      <c r="F154" s="7"/>
    </row>
    <row r="155" spans="3:9" x14ac:dyDescent="0.5">
      <c r="C155" s="5"/>
      <c r="E155" s="114" t="s">
        <v>200</v>
      </c>
      <c r="F155" s="116" t="s">
        <v>201</v>
      </c>
      <c r="G155" s="117"/>
    </row>
    <row r="156" spans="3:9" x14ac:dyDescent="0.5">
      <c r="C156" s="5"/>
      <c r="E156" s="115"/>
      <c r="F156" s="21" t="s">
        <v>202</v>
      </c>
      <c r="G156" s="21" t="s">
        <v>203</v>
      </c>
    </row>
    <row r="157" spans="3:9" x14ac:dyDescent="0.5">
      <c r="C157" s="5"/>
      <c r="E157" s="22" t="s">
        <v>304</v>
      </c>
      <c r="F157" s="23">
        <v>79.739662112698142</v>
      </c>
      <c r="G157" s="23">
        <v>0</v>
      </c>
    </row>
    <row r="158" spans="3:9" x14ac:dyDescent="0.5">
      <c r="C158" s="5"/>
      <c r="E158" s="22" t="s">
        <v>305</v>
      </c>
      <c r="F158" s="23">
        <v>156.8363345666383</v>
      </c>
      <c r="G158" s="23">
        <v>0</v>
      </c>
    </row>
    <row r="159" spans="3:9" x14ac:dyDescent="0.5">
      <c r="C159" s="5"/>
      <c r="E159" s="22" t="s">
        <v>306</v>
      </c>
      <c r="F159" s="23">
        <v>0</v>
      </c>
      <c r="G159" s="23">
        <v>0</v>
      </c>
    </row>
    <row r="160" spans="3:9" x14ac:dyDescent="0.5">
      <c r="C160" s="5"/>
      <c r="E160" s="22" t="s">
        <v>307</v>
      </c>
      <c r="F160" s="23">
        <v>658.8644626769601</v>
      </c>
      <c r="G160" s="23">
        <v>-670.66072598253209</v>
      </c>
    </row>
    <row r="161" spans="3:7" x14ac:dyDescent="0.5">
      <c r="C161" s="5"/>
      <c r="E161" s="22" t="s">
        <v>308</v>
      </c>
      <c r="F161" s="23">
        <v>601.16582285798142</v>
      </c>
      <c r="G161" s="23">
        <v>-756.82365009157672</v>
      </c>
    </row>
    <row r="162" spans="3:7" x14ac:dyDescent="0.5">
      <c r="C162" s="5"/>
      <c r="F162" s="7"/>
    </row>
    <row r="163" spans="3:7" x14ac:dyDescent="0.5">
      <c r="C163" s="5" t="s">
        <v>204</v>
      </c>
      <c r="D163" s="2" t="s">
        <v>10</v>
      </c>
    </row>
    <row r="164" spans="3:7" x14ac:dyDescent="0.5">
      <c r="C164" s="5"/>
      <c r="E164" s="2" t="s">
        <v>205</v>
      </c>
      <c r="F164" s="7">
        <v>190.99156453923283</v>
      </c>
      <c r="G164" s="2" t="s">
        <v>37</v>
      </c>
    </row>
    <row r="165" spans="3:7" x14ac:dyDescent="0.5">
      <c r="C165" s="5"/>
      <c r="E165" s="2" t="s">
        <v>206</v>
      </c>
      <c r="F165" s="7">
        <v>257.83861212796432</v>
      </c>
      <c r="G165" s="2" t="s">
        <v>37</v>
      </c>
    </row>
    <row r="166" spans="3:7" x14ac:dyDescent="0.5">
      <c r="C166" s="5"/>
      <c r="E166" s="2" t="s">
        <v>207</v>
      </c>
      <c r="F166" s="7">
        <v>190.48213984589788</v>
      </c>
      <c r="G166" s="2" t="s">
        <v>37</v>
      </c>
    </row>
    <row r="167" spans="3:7" x14ac:dyDescent="0.5">
      <c r="C167" s="5"/>
      <c r="E167" s="2" t="s">
        <v>208</v>
      </c>
      <c r="F167" s="7">
        <v>-115.66870601783431</v>
      </c>
      <c r="G167" s="2" t="s">
        <v>37</v>
      </c>
    </row>
    <row r="168" spans="3:7" x14ac:dyDescent="0.5">
      <c r="C168" s="5"/>
      <c r="E168" s="2" t="s">
        <v>209</v>
      </c>
    </row>
    <row r="169" spans="3:7" x14ac:dyDescent="0.5">
      <c r="C169" s="5"/>
      <c r="E169" s="24" t="s">
        <v>198</v>
      </c>
      <c r="F169" s="7">
        <v>10.416409458239318</v>
      </c>
      <c r="G169" s="2" t="s">
        <v>55</v>
      </c>
    </row>
    <row r="170" spans="3:7" x14ac:dyDescent="0.5">
      <c r="C170" s="5"/>
      <c r="E170" s="24" t="s">
        <v>199</v>
      </c>
      <c r="F170" s="7">
        <v>-2.4616497186201669</v>
      </c>
      <c r="G170" s="2" t="s">
        <v>55</v>
      </c>
    </row>
    <row r="171" spans="3:7" x14ac:dyDescent="0.5">
      <c r="C171" s="5" t="s">
        <v>210</v>
      </c>
      <c r="D171" s="2" t="s">
        <v>21</v>
      </c>
    </row>
    <row r="172" spans="3:7" x14ac:dyDescent="0.5">
      <c r="C172" s="5"/>
      <c r="E172" s="2" t="s">
        <v>211</v>
      </c>
      <c r="F172" s="7">
        <v>-115.66870601783431</v>
      </c>
      <c r="G172" s="2" t="s">
        <v>37</v>
      </c>
    </row>
    <row r="173" spans="3:7" x14ac:dyDescent="0.5">
      <c r="C173" s="5"/>
      <c r="E173" s="2" t="s">
        <v>212</v>
      </c>
      <c r="F173" s="7">
        <v>0</v>
      </c>
      <c r="G173" s="2" t="s">
        <v>37</v>
      </c>
    </row>
    <row r="174" spans="3:7" x14ac:dyDescent="0.5">
      <c r="C174" s="5"/>
      <c r="E174" s="2" t="s">
        <v>213</v>
      </c>
      <c r="F174" s="7">
        <v>0</v>
      </c>
      <c r="G174" s="2" t="s">
        <v>30</v>
      </c>
    </row>
    <row r="175" spans="3:7" x14ac:dyDescent="0.5">
      <c r="C175" s="5"/>
      <c r="E175" s="2" t="s">
        <v>214</v>
      </c>
      <c r="F175" s="25">
        <v>0</v>
      </c>
      <c r="G175" s="2" t="s">
        <v>55</v>
      </c>
    </row>
    <row r="176" spans="3:7" x14ac:dyDescent="0.5">
      <c r="C176" s="5" t="s">
        <v>215</v>
      </c>
      <c r="D176" s="2" t="s">
        <v>28</v>
      </c>
    </row>
    <row r="177" spans="3:9" x14ac:dyDescent="0.5">
      <c r="C177" s="5"/>
      <c r="F177" s="2" t="s">
        <v>189</v>
      </c>
      <c r="G177" s="2" t="s">
        <v>190</v>
      </c>
      <c r="H177" s="2" t="s">
        <v>191</v>
      </c>
    </row>
    <row r="178" spans="3:9" x14ac:dyDescent="0.5">
      <c r="C178" s="5"/>
      <c r="E178" s="2" t="s">
        <v>48</v>
      </c>
      <c r="F178" s="7">
        <v>0.92030672214141207</v>
      </c>
      <c r="G178" s="7">
        <v>0.57999999999999996</v>
      </c>
      <c r="H178" s="7">
        <v>0.7965078819017829</v>
      </c>
    </row>
    <row r="179" spans="3:9" x14ac:dyDescent="0.5">
      <c r="C179" s="5"/>
      <c r="E179" s="2" t="s">
        <v>216</v>
      </c>
      <c r="F179" s="7">
        <v>54.575583621577877</v>
      </c>
      <c r="G179" s="7">
        <v>0</v>
      </c>
      <c r="H179" s="7">
        <v>8.1481396663046137</v>
      </c>
      <c r="I179" s="2" t="s">
        <v>30</v>
      </c>
    </row>
    <row r="180" spans="3:9" x14ac:dyDescent="0.5">
      <c r="C180" s="5"/>
      <c r="E180" s="2" t="s">
        <v>217</v>
      </c>
      <c r="F180" s="7">
        <v>0</v>
      </c>
      <c r="G180" s="7">
        <v>-22.66537445899209</v>
      </c>
      <c r="H180" s="7">
        <v>-1.3526102427440112</v>
      </c>
      <c r="I180" s="2" t="s">
        <v>30</v>
      </c>
    </row>
    <row r="181" spans="3:9" x14ac:dyDescent="0.5">
      <c r="C181" s="5"/>
      <c r="E181" s="2" t="s">
        <v>218</v>
      </c>
      <c r="F181" s="7">
        <v>12.22220949945692</v>
      </c>
      <c r="G181" s="2" t="s">
        <v>55</v>
      </c>
    </row>
    <row r="182" spans="3:9" x14ac:dyDescent="0.5">
      <c r="C182" s="5"/>
      <c r="E182" s="2" t="s">
        <v>219</v>
      </c>
      <c r="F182" s="7">
        <v>-2.0289153641160165</v>
      </c>
      <c r="G182" s="2" t="s">
        <v>55</v>
      </c>
    </row>
    <row r="183" spans="3:9" x14ac:dyDescent="0.5">
      <c r="C183" s="5" t="s">
        <v>220</v>
      </c>
      <c r="D183" s="2" t="s">
        <v>47</v>
      </c>
    </row>
    <row r="184" spans="3:9" x14ac:dyDescent="0.5">
      <c r="C184" s="5"/>
      <c r="F184" s="2" t="s">
        <v>189</v>
      </c>
      <c r="G184" s="2" t="s">
        <v>190</v>
      </c>
      <c r="H184" s="2" t="s">
        <v>191</v>
      </c>
    </row>
    <row r="185" spans="3:9" x14ac:dyDescent="0.5">
      <c r="C185" s="5"/>
      <c r="E185" s="2" t="s">
        <v>48</v>
      </c>
      <c r="F185" s="7">
        <v>0.96</v>
      </c>
      <c r="G185" s="7">
        <v>0.96</v>
      </c>
      <c r="H185" s="7">
        <v>0.96000000000003183</v>
      </c>
    </row>
    <row r="186" spans="3:9" x14ac:dyDescent="0.5">
      <c r="C186" s="5"/>
      <c r="E186" s="2" t="s">
        <v>216</v>
      </c>
      <c r="F186" s="7">
        <v>56.849566272476956</v>
      </c>
      <c r="G186" s="7">
        <v>0</v>
      </c>
      <c r="H186" s="7">
        <v>8.4876454857339834</v>
      </c>
      <c r="I186" s="2" t="s">
        <v>30</v>
      </c>
    </row>
    <row r="187" spans="3:9" x14ac:dyDescent="0.5">
      <c r="C187" s="5"/>
      <c r="E187" s="2" t="s">
        <v>217</v>
      </c>
      <c r="F187" s="7">
        <v>0</v>
      </c>
      <c r="G187" s="7">
        <v>-21.758759480632406</v>
      </c>
      <c r="H187" s="7">
        <v>-1.2985058330342487</v>
      </c>
      <c r="I187" s="2" t="s">
        <v>30</v>
      </c>
    </row>
    <row r="188" spans="3:9" x14ac:dyDescent="0.5">
      <c r="C188" s="5"/>
      <c r="E188" s="2" t="s">
        <v>218</v>
      </c>
      <c r="F188" s="7">
        <v>12.731468228600976</v>
      </c>
      <c r="G188" s="2" t="s">
        <v>55</v>
      </c>
    </row>
    <row r="189" spans="3:9" x14ac:dyDescent="0.5">
      <c r="C189" s="5"/>
      <c r="E189" s="2" t="s">
        <v>219</v>
      </c>
      <c r="F189" s="7">
        <v>-1.9477587495513733</v>
      </c>
      <c r="G189" s="2" t="s">
        <v>55</v>
      </c>
    </row>
    <row r="190" spans="3:9" x14ac:dyDescent="0.5">
      <c r="C190" s="5" t="s">
        <v>221</v>
      </c>
      <c r="D190" s="2" t="s">
        <v>52</v>
      </c>
    </row>
    <row r="191" spans="3:9" x14ac:dyDescent="0.5">
      <c r="C191" s="5"/>
      <c r="E191" s="2" t="s">
        <v>222</v>
      </c>
      <c r="F191" s="7">
        <v>11.428002687429483</v>
      </c>
      <c r="G191" s="2" t="s">
        <v>55</v>
      </c>
      <c r="H191" s="2" t="s">
        <v>223</v>
      </c>
    </row>
    <row r="192" spans="3:9" x14ac:dyDescent="0.5">
      <c r="C192" s="5"/>
      <c r="E192" s="2" t="s">
        <v>224</v>
      </c>
      <c r="F192" s="7">
        <v>128.25</v>
      </c>
      <c r="G192" s="2" t="s">
        <v>225</v>
      </c>
    </row>
    <row r="193" spans="3:9" x14ac:dyDescent="0.5">
      <c r="C193" s="5"/>
      <c r="E193" s="2" t="s">
        <v>226</v>
      </c>
      <c r="F193" s="7">
        <v>99.679993281426292</v>
      </c>
      <c r="G193" s="2" t="s">
        <v>225</v>
      </c>
    </row>
    <row r="194" spans="3:9" x14ac:dyDescent="0.5">
      <c r="C194" s="5"/>
      <c r="E194" s="2" t="s">
        <v>227</v>
      </c>
      <c r="F194" s="7">
        <v>0.16375507465454964</v>
      </c>
      <c r="G194" s="2" t="s">
        <v>69</v>
      </c>
    </row>
    <row r="195" spans="3:9" x14ac:dyDescent="0.5">
      <c r="C195" s="5"/>
      <c r="E195" s="2" t="s">
        <v>228</v>
      </c>
      <c r="F195" s="7">
        <v>0.94362153860108688</v>
      </c>
    </row>
    <row r="196" spans="3:9" x14ac:dyDescent="0.5">
      <c r="C196" s="5"/>
      <c r="E196" s="2" t="s">
        <v>229</v>
      </c>
      <c r="F196" s="7">
        <v>0.67350650119887678</v>
      </c>
    </row>
    <row r="197" spans="3:9" x14ac:dyDescent="0.5">
      <c r="C197" s="5" t="s">
        <v>230</v>
      </c>
      <c r="D197" s="2" t="s">
        <v>99</v>
      </c>
    </row>
    <row r="198" spans="3:9" x14ac:dyDescent="0.5">
      <c r="C198" s="5"/>
      <c r="F198" s="2" t="s">
        <v>189</v>
      </c>
      <c r="G198" s="2" t="s">
        <v>190</v>
      </c>
      <c r="H198" s="2" t="s">
        <v>191</v>
      </c>
    </row>
    <row r="199" spans="3:9" x14ac:dyDescent="0.5">
      <c r="C199" s="5"/>
      <c r="E199" s="2" t="s">
        <v>48</v>
      </c>
      <c r="F199" s="7">
        <v>0</v>
      </c>
      <c r="G199" s="7">
        <v>0</v>
      </c>
      <c r="H199" s="7" t="e">
        <v>#DIV/0!</v>
      </c>
    </row>
    <row r="200" spans="3:9" x14ac:dyDescent="0.5">
      <c r="C200" s="5"/>
      <c r="E200" s="2" t="s">
        <v>216</v>
      </c>
      <c r="F200" s="7">
        <v>0</v>
      </c>
      <c r="G200" s="7">
        <v>0</v>
      </c>
      <c r="H200" s="7">
        <v>0</v>
      </c>
      <c r="I200" s="2" t="s">
        <v>30</v>
      </c>
    </row>
    <row r="201" spans="3:9" x14ac:dyDescent="0.5">
      <c r="C201" s="5"/>
      <c r="F201" s="7"/>
      <c r="G201" s="7"/>
      <c r="H201" s="7"/>
    </row>
    <row r="202" spans="3:9" x14ac:dyDescent="0.5">
      <c r="C202" s="5"/>
      <c r="E202" s="22" t="s">
        <v>231</v>
      </c>
      <c r="F202" s="26"/>
      <c r="G202" s="22"/>
      <c r="H202" s="22" t="s">
        <v>232</v>
      </c>
    </row>
    <row r="203" spans="3:9" x14ac:dyDescent="0.5">
      <c r="C203" s="5"/>
      <c r="E203" s="22" t="s">
        <v>233</v>
      </c>
      <c r="F203" s="26" t="s">
        <v>234</v>
      </c>
      <c r="G203" s="27">
        <v>0.61014977629847056</v>
      </c>
      <c r="H203" s="22"/>
    </row>
    <row r="204" spans="3:9" x14ac:dyDescent="0.5">
      <c r="C204" s="5"/>
      <c r="E204" s="22"/>
      <c r="F204" s="26" t="s">
        <v>235</v>
      </c>
      <c r="G204" s="22">
        <v>0</v>
      </c>
      <c r="H204" s="22" t="s">
        <v>30</v>
      </c>
    </row>
    <row r="205" spans="3:9" x14ac:dyDescent="0.5">
      <c r="C205" s="5"/>
      <c r="E205" s="22"/>
      <c r="F205" s="26" t="s">
        <v>236</v>
      </c>
      <c r="G205" s="27">
        <v>0.62713144444920599</v>
      </c>
      <c r="H205" s="22"/>
    </row>
    <row r="206" spans="3:9" x14ac:dyDescent="0.5">
      <c r="C206" s="5"/>
      <c r="E206" s="22"/>
      <c r="F206" s="26" t="s">
        <v>237</v>
      </c>
      <c r="G206" s="22">
        <v>0.31000000000000011</v>
      </c>
      <c r="H206" s="22"/>
    </row>
    <row r="207" spans="3:9" x14ac:dyDescent="0.5">
      <c r="C207" s="5"/>
      <c r="E207" s="22" t="s">
        <v>238</v>
      </c>
      <c r="F207" s="26" t="s">
        <v>234</v>
      </c>
      <c r="G207" s="27">
        <v>0.9872972287797549</v>
      </c>
      <c r="H207" s="22"/>
    </row>
    <row r="208" spans="3:9" x14ac:dyDescent="0.5">
      <c r="C208" s="5"/>
      <c r="E208" s="22"/>
      <c r="F208" s="26" t="s">
        <v>235</v>
      </c>
      <c r="G208" s="22">
        <v>0</v>
      </c>
      <c r="H208" s="22" t="s">
        <v>30</v>
      </c>
    </row>
    <row r="209" spans="3:8" x14ac:dyDescent="0.5">
      <c r="C209" s="5"/>
      <c r="E209" s="22"/>
      <c r="F209" s="26" t="s">
        <v>236</v>
      </c>
      <c r="G209" s="27">
        <v>0.55189553014598214</v>
      </c>
      <c r="H209" s="22"/>
    </row>
    <row r="210" spans="3:8" x14ac:dyDescent="0.5">
      <c r="C210" s="5"/>
      <c r="E210" s="22"/>
      <c r="F210" s="26" t="s">
        <v>237</v>
      </c>
      <c r="G210" s="22">
        <v>0.57000000000000028</v>
      </c>
      <c r="H210" s="22"/>
    </row>
    <row r="211" spans="3:8" x14ac:dyDescent="0.5">
      <c r="C211" s="5"/>
      <c r="E211" s="22" t="s">
        <v>239</v>
      </c>
      <c r="F211" s="26" t="s">
        <v>234</v>
      </c>
      <c r="G211" s="27">
        <v>0.37392954834851128</v>
      </c>
      <c r="H211" s="22"/>
    </row>
    <row r="212" spans="3:8" x14ac:dyDescent="0.5">
      <c r="C212" s="5"/>
      <c r="E212" s="22"/>
      <c r="F212" s="26" t="s">
        <v>235</v>
      </c>
      <c r="G212" s="22">
        <v>0</v>
      </c>
      <c r="H212" s="22" t="s">
        <v>30</v>
      </c>
    </row>
    <row r="213" spans="3:8" x14ac:dyDescent="0.5">
      <c r="C213" s="5"/>
      <c r="E213" s="22"/>
      <c r="F213" s="26" t="s">
        <v>236</v>
      </c>
      <c r="G213" s="27">
        <v>0.56735423969886467</v>
      </c>
      <c r="H213" s="22"/>
    </row>
    <row r="214" spans="3:8" x14ac:dyDescent="0.5">
      <c r="C214" s="5"/>
      <c r="E214" s="22"/>
      <c r="F214" s="26" t="s">
        <v>237</v>
      </c>
      <c r="G214" s="22">
        <v>0.21000000000000005</v>
      </c>
      <c r="H214" s="22"/>
    </row>
    <row r="215" spans="3:8" x14ac:dyDescent="0.5">
      <c r="C215" s="5"/>
      <c r="E215" s="22" t="s">
        <v>240</v>
      </c>
      <c r="F215" s="28"/>
      <c r="G215" s="22">
        <v>0</v>
      </c>
      <c r="H215" s="22" t="s">
        <v>55</v>
      </c>
    </row>
    <row r="216" spans="3:8" x14ac:dyDescent="0.5">
      <c r="C216" s="5"/>
      <c r="F216" s="29"/>
    </row>
    <row r="217" spans="3:8" x14ac:dyDescent="0.5">
      <c r="C217" s="5" t="s">
        <v>241</v>
      </c>
      <c r="D217" s="2" t="s">
        <v>242</v>
      </c>
      <c r="F217" s="29"/>
    </row>
    <row r="218" spans="3:8" x14ac:dyDescent="0.5">
      <c r="C218" s="5"/>
      <c r="E218" s="22"/>
      <c r="F218" s="28" t="s">
        <v>243</v>
      </c>
      <c r="G218" s="22" t="s">
        <v>244</v>
      </c>
      <c r="H218" s="22" t="s">
        <v>245</v>
      </c>
    </row>
    <row r="219" spans="3:8" x14ac:dyDescent="0.5">
      <c r="C219" s="5"/>
      <c r="E219" s="22" t="s">
        <v>246</v>
      </c>
      <c r="F219" s="30">
        <v>0</v>
      </c>
      <c r="G219" s="23">
        <v>0</v>
      </c>
      <c r="H219" s="23">
        <v>0</v>
      </c>
    </row>
    <row r="220" spans="3:8" x14ac:dyDescent="0.5">
      <c r="C220" s="5"/>
      <c r="E220" s="22" t="s">
        <v>247</v>
      </c>
      <c r="F220" s="30">
        <v>0</v>
      </c>
      <c r="G220" s="23">
        <v>0</v>
      </c>
      <c r="H220" s="23">
        <v>0</v>
      </c>
    </row>
    <row r="221" spans="3:8" x14ac:dyDescent="0.5">
      <c r="C221" s="5"/>
      <c r="E221" s="22" t="s">
        <v>248</v>
      </c>
      <c r="F221" s="31">
        <v>0</v>
      </c>
      <c r="G221" s="32">
        <v>0</v>
      </c>
      <c r="H221" s="32">
        <v>0</v>
      </c>
    </row>
    <row r="222" spans="3:8" x14ac:dyDescent="0.5">
      <c r="C222" s="5"/>
      <c r="E222" s="22"/>
      <c r="F222" s="28"/>
      <c r="G222" s="22"/>
      <c r="H222" s="22"/>
    </row>
    <row r="223" spans="3:8" x14ac:dyDescent="0.5">
      <c r="C223" s="5"/>
      <c r="E223" s="22" t="s">
        <v>249</v>
      </c>
      <c r="F223" s="30">
        <v>3</v>
      </c>
      <c r="G223" s="23">
        <v>2</v>
      </c>
      <c r="H223" s="23">
        <v>3</v>
      </c>
    </row>
    <row r="224" spans="3:8" x14ac:dyDescent="0.5">
      <c r="C224" s="5"/>
      <c r="E224" s="22" t="s">
        <v>250</v>
      </c>
      <c r="F224" s="30">
        <v>1200</v>
      </c>
      <c r="G224" s="23">
        <v>0</v>
      </c>
      <c r="H224" s="23">
        <v>1200</v>
      </c>
    </row>
    <row r="225" spans="2:8" x14ac:dyDescent="0.5">
      <c r="C225" s="5"/>
      <c r="E225" s="22" t="s">
        <v>251</v>
      </c>
      <c r="F225" s="30">
        <v>0</v>
      </c>
      <c r="G225" s="23">
        <v>0</v>
      </c>
      <c r="H225" s="23">
        <v>0</v>
      </c>
    </row>
    <row r="226" spans="2:8" x14ac:dyDescent="0.5">
      <c r="C226" s="5"/>
      <c r="E226" s="22" t="s">
        <v>252</v>
      </c>
      <c r="F226" s="28">
        <v>0.99990000000000001</v>
      </c>
      <c r="G226" s="27">
        <v>0</v>
      </c>
      <c r="H226" s="27">
        <v>0.99975511461023259</v>
      </c>
    </row>
    <row r="227" spans="2:8" x14ac:dyDescent="0.5">
      <c r="C227" s="5"/>
      <c r="E227" s="22"/>
      <c r="F227" s="28"/>
      <c r="G227" s="22"/>
      <c r="H227" s="22"/>
    </row>
    <row r="228" spans="2:8" x14ac:dyDescent="0.5">
      <c r="C228" s="5"/>
      <c r="E228" s="22" t="s">
        <v>253</v>
      </c>
      <c r="F228" s="30">
        <v>0</v>
      </c>
      <c r="G228" s="30">
        <v>0</v>
      </c>
      <c r="H228" s="30">
        <v>0</v>
      </c>
    </row>
    <row r="229" spans="2:8" x14ac:dyDescent="0.5">
      <c r="C229" s="5"/>
      <c r="E229" s="22" t="s">
        <v>254</v>
      </c>
      <c r="F229" s="30">
        <v>0</v>
      </c>
      <c r="G229" s="30">
        <v>0</v>
      </c>
      <c r="H229" s="30">
        <v>0</v>
      </c>
    </row>
    <row r="230" spans="2:8" x14ac:dyDescent="0.5">
      <c r="C230" s="5"/>
      <c r="F230" s="29"/>
    </row>
    <row r="231" spans="2:8" ht="15.7" x14ac:dyDescent="0.5">
      <c r="B231" s="1" t="s">
        <v>255</v>
      </c>
      <c r="C231" s="1" t="s">
        <v>256</v>
      </c>
      <c r="D231" s="1"/>
      <c r="F231" s="29"/>
    </row>
    <row r="232" spans="2:8" ht="15.7" x14ac:dyDescent="0.5">
      <c r="B232" s="1"/>
      <c r="C232" s="1"/>
      <c r="D232" s="1"/>
      <c r="E232" s="22" t="s">
        <v>257</v>
      </c>
      <c r="F232" s="28" t="s">
        <v>258</v>
      </c>
      <c r="G232" s="22" t="s">
        <v>259</v>
      </c>
      <c r="H232" s="22"/>
    </row>
    <row r="233" spans="2:8" x14ac:dyDescent="0.5">
      <c r="C233" s="5"/>
      <c r="E233" s="22" t="s">
        <v>260</v>
      </c>
      <c r="F233" s="28" t="s">
        <v>261</v>
      </c>
      <c r="G233" s="33">
        <v>0.11007346336170439</v>
      </c>
      <c r="H233" s="33" t="s">
        <v>55</v>
      </c>
    </row>
    <row r="234" spans="2:8" x14ac:dyDescent="0.5">
      <c r="C234" s="5"/>
      <c r="E234" s="22" t="s">
        <v>260</v>
      </c>
      <c r="F234" s="28" t="s">
        <v>262</v>
      </c>
      <c r="G234" s="33">
        <v>0</v>
      </c>
      <c r="H234" s="33" t="s">
        <v>55</v>
      </c>
    </row>
    <row r="235" spans="2:8" x14ac:dyDescent="0.5">
      <c r="C235" s="5"/>
      <c r="E235" s="22" t="s">
        <v>263</v>
      </c>
      <c r="F235" s="28" t="s">
        <v>264</v>
      </c>
      <c r="G235" s="33">
        <v>12.029476513083667</v>
      </c>
      <c r="H235" s="33" t="s">
        <v>55</v>
      </c>
    </row>
    <row r="236" spans="2:8" x14ac:dyDescent="0.5">
      <c r="C236" s="5"/>
      <c r="E236" s="22" t="s">
        <v>263</v>
      </c>
      <c r="F236" s="28" t="s">
        <v>265</v>
      </c>
      <c r="G236" s="33">
        <v>0</v>
      </c>
      <c r="H236" s="33" t="s">
        <v>55</v>
      </c>
    </row>
    <row r="237" spans="2:8" x14ac:dyDescent="0.5">
      <c r="C237" s="5"/>
      <c r="E237" s="22" t="s">
        <v>263</v>
      </c>
      <c r="F237" s="28" t="s">
        <v>266</v>
      </c>
      <c r="G237" s="33">
        <v>0</v>
      </c>
      <c r="H237" s="33" t="s">
        <v>55</v>
      </c>
    </row>
    <row r="238" spans="2:8" x14ac:dyDescent="0.5">
      <c r="C238" s="5"/>
      <c r="E238" s="22" t="s">
        <v>263</v>
      </c>
      <c r="F238" s="28" t="s">
        <v>126</v>
      </c>
      <c r="G238" s="33">
        <v>0.98128961309313001</v>
      </c>
      <c r="H238" s="33" t="s">
        <v>55</v>
      </c>
    </row>
    <row r="239" spans="2:8" x14ac:dyDescent="0.5">
      <c r="C239" s="5"/>
      <c r="E239" s="22"/>
      <c r="F239" s="28" t="s">
        <v>267</v>
      </c>
      <c r="G239" s="33">
        <v>13.120839589538502</v>
      </c>
      <c r="H239" s="33" t="s">
        <v>55</v>
      </c>
    </row>
    <row r="240" spans="2:8" x14ac:dyDescent="0.5">
      <c r="C240" s="5"/>
      <c r="F240" s="29"/>
      <c r="G240" s="7"/>
      <c r="H240" s="7"/>
    </row>
    <row r="241" spans="2:10" x14ac:dyDescent="0.5">
      <c r="C241" s="5"/>
      <c r="E241" s="18"/>
      <c r="F241" s="118" t="s">
        <v>268</v>
      </c>
      <c r="G241" s="118"/>
      <c r="H241" s="7"/>
    </row>
    <row r="242" spans="2:10" x14ac:dyDescent="0.5">
      <c r="C242" s="5"/>
      <c r="E242" s="34"/>
      <c r="F242" s="35" t="s">
        <v>55</v>
      </c>
      <c r="G242" s="35" t="s">
        <v>309</v>
      </c>
      <c r="H242" s="7"/>
    </row>
    <row r="243" spans="2:10" x14ac:dyDescent="0.5">
      <c r="C243" s="5"/>
      <c r="E243" s="36" t="s">
        <v>269</v>
      </c>
      <c r="F243" s="37">
        <v>0.11007346336170439</v>
      </c>
      <c r="G243" s="38">
        <v>8.3892088315345361E-3</v>
      </c>
      <c r="H243" s="7"/>
    </row>
    <row r="244" spans="2:10" x14ac:dyDescent="0.5">
      <c r="C244" s="5"/>
      <c r="E244" s="36" t="s">
        <v>270</v>
      </c>
      <c r="F244" s="37">
        <v>12.029476513083667</v>
      </c>
      <c r="G244" s="38">
        <v>0.91682216149300388</v>
      </c>
      <c r="H244" s="7"/>
    </row>
    <row r="245" spans="2:10" x14ac:dyDescent="0.5">
      <c r="C245" s="5"/>
      <c r="E245" s="39" t="s">
        <v>192</v>
      </c>
      <c r="F245" s="40">
        <v>0</v>
      </c>
      <c r="G245" s="41">
        <v>0.16474981824987955</v>
      </c>
      <c r="H245" s="7"/>
    </row>
    <row r="246" spans="2:10" x14ac:dyDescent="0.5">
      <c r="C246" s="5"/>
      <c r="E246" s="39" t="s">
        <v>193</v>
      </c>
      <c r="F246" s="40">
        <v>0</v>
      </c>
      <c r="G246" s="41">
        <v>0.32403896543118499</v>
      </c>
      <c r="H246" s="7"/>
    </row>
    <row r="247" spans="2:10" x14ac:dyDescent="0.5">
      <c r="C247" s="5"/>
      <c r="E247" s="39" t="s">
        <v>271</v>
      </c>
      <c r="F247" s="40">
        <v>0</v>
      </c>
      <c r="G247" s="41">
        <v>0</v>
      </c>
      <c r="H247" s="7"/>
    </row>
    <row r="248" spans="2:10" x14ac:dyDescent="0.5">
      <c r="C248" s="5"/>
      <c r="E248" s="39" t="s">
        <v>272</v>
      </c>
      <c r="F248" s="40">
        <v>0</v>
      </c>
      <c r="G248" s="41">
        <v>0.42803337781193934</v>
      </c>
      <c r="H248" s="7"/>
    </row>
    <row r="249" spans="2:10" x14ac:dyDescent="0.5">
      <c r="C249" s="5"/>
      <c r="E249" s="36" t="s">
        <v>126</v>
      </c>
      <c r="F249" s="37">
        <v>0.98128961309313001</v>
      </c>
      <c r="G249" s="38">
        <v>7.4788629675461557E-2</v>
      </c>
      <c r="H249" s="7"/>
    </row>
    <row r="250" spans="2:10" x14ac:dyDescent="0.5">
      <c r="C250" s="5"/>
      <c r="E250" s="42" t="s">
        <v>15</v>
      </c>
      <c r="F250" s="43">
        <v>13.120839589538502</v>
      </c>
      <c r="G250" s="44">
        <v>1</v>
      </c>
      <c r="H250" s="7"/>
    </row>
    <row r="251" spans="2:10" x14ac:dyDescent="0.5">
      <c r="C251" s="5"/>
      <c r="F251" s="29"/>
    </row>
    <row r="252" spans="2:10" s="1" customFormat="1" ht="15.7" x14ac:dyDescent="0.5">
      <c r="B252" s="1" t="s">
        <v>273</v>
      </c>
      <c r="C252" s="1" t="s">
        <v>274</v>
      </c>
    </row>
    <row r="253" spans="2:10" x14ac:dyDescent="0.5">
      <c r="C253" s="5"/>
      <c r="D253" s="119" t="s">
        <v>275</v>
      </c>
      <c r="E253" s="120"/>
      <c r="F253" s="120"/>
      <c r="G253" s="120"/>
      <c r="H253" s="120"/>
      <c r="I253" s="120"/>
      <c r="J253" s="121"/>
    </row>
    <row r="254" spans="2:10" x14ac:dyDescent="0.5">
      <c r="C254" s="5"/>
      <c r="D254" s="22" t="s">
        <v>276</v>
      </c>
      <c r="E254" s="119" t="s">
        <v>277</v>
      </c>
      <c r="F254" s="121"/>
      <c r="G254" s="119" t="s">
        <v>278</v>
      </c>
      <c r="H254" s="121"/>
      <c r="I254" s="119" t="s">
        <v>279</v>
      </c>
      <c r="J254" s="121"/>
    </row>
    <row r="255" spans="2:10" x14ac:dyDescent="0.5">
      <c r="C255" s="5"/>
      <c r="D255" s="22"/>
      <c r="E255" s="26" t="s">
        <v>280</v>
      </c>
      <c r="F255" s="26" t="s">
        <v>281</v>
      </c>
      <c r="G255" s="26" t="s">
        <v>277</v>
      </c>
      <c r="H255" s="26" t="s">
        <v>282</v>
      </c>
      <c r="I255" s="26" t="s">
        <v>277</v>
      </c>
      <c r="J255" s="26" t="s">
        <v>282</v>
      </c>
    </row>
    <row r="256" spans="2:10" x14ac:dyDescent="0.5">
      <c r="C256" s="5"/>
      <c r="D256" s="22">
        <v>1990</v>
      </c>
      <c r="E256" s="23">
        <v>750</v>
      </c>
      <c r="F256" s="23">
        <v>750</v>
      </c>
      <c r="G256" s="23">
        <v>0</v>
      </c>
      <c r="H256" s="23">
        <v>0</v>
      </c>
      <c r="I256" s="23">
        <v>0</v>
      </c>
      <c r="J256" s="23">
        <v>0</v>
      </c>
    </row>
    <row r="257" spans="3:10" x14ac:dyDescent="0.5">
      <c r="C257" s="5"/>
      <c r="D257" s="22">
        <v>2020</v>
      </c>
      <c r="E257" s="23">
        <v>450</v>
      </c>
      <c r="F257" s="23">
        <v>480</v>
      </c>
      <c r="G257" s="23">
        <v>935.25179856115119</v>
      </c>
      <c r="H257" s="23">
        <v>24.82014388489209</v>
      </c>
      <c r="I257" s="23">
        <v>1086.3309352517986</v>
      </c>
      <c r="J257" s="23">
        <v>31.654676258992811</v>
      </c>
    </row>
    <row r="258" spans="3:10" x14ac:dyDescent="0.5">
      <c r="C258" s="5"/>
      <c r="D258" s="22">
        <v>2030</v>
      </c>
      <c r="E258" s="23">
        <v>300</v>
      </c>
      <c r="F258" s="23">
        <v>400</v>
      </c>
      <c r="G258" s="23">
        <v>683.45323741007201</v>
      </c>
      <c r="H258" s="23">
        <v>24.82014388489209</v>
      </c>
      <c r="I258" s="23">
        <v>794.96402877697847</v>
      </c>
      <c r="J258" s="23">
        <v>31.654676258992811</v>
      </c>
    </row>
    <row r="259" spans="3:10" x14ac:dyDescent="0.5">
      <c r="C259" s="5"/>
      <c r="D259" s="22">
        <v>2050</v>
      </c>
      <c r="E259" s="23">
        <v>149.99999999999997</v>
      </c>
      <c r="F259" s="23">
        <v>250</v>
      </c>
      <c r="G259" s="23">
        <v>326.73860911270981</v>
      </c>
      <c r="H259" s="23">
        <v>24.82014388489209</v>
      </c>
      <c r="I259" s="23">
        <v>379.79616306954426</v>
      </c>
      <c r="J259" s="23">
        <v>31.654676258992811</v>
      </c>
    </row>
    <row r="260" spans="3:10" x14ac:dyDescent="0.5">
      <c r="C260" s="5"/>
      <c r="D260" s="45" t="s">
        <v>283</v>
      </c>
      <c r="E260" s="22" t="s">
        <v>280</v>
      </c>
      <c r="F260" s="22"/>
      <c r="G260" s="22" t="s">
        <v>282</v>
      </c>
      <c r="H260" s="22"/>
      <c r="I260" s="22" t="s">
        <v>282</v>
      </c>
      <c r="J260" s="22"/>
    </row>
    <row r="261" spans="3:10" x14ac:dyDescent="0.5">
      <c r="C261" s="5"/>
    </row>
    <row r="262" spans="3:10" ht="15" x14ac:dyDescent="0.5">
      <c r="C262" s="5"/>
      <c r="D262" s="3" t="s">
        <v>284</v>
      </c>
      <c r="E262" s="3"/>
      <c r="F262" s="46">
        <v>450</v>
      </c>
      <c r="G262" s="47" t="s">
        <v>285</v>
      </c>
      <c r="H262" s="3"/>
      <c r="I262" s="3"/>
      <c r="J262" s="3"/>
    </row>
    <row r="263" spans="3:10" x14ac:dyDescent="0.5">
      <c r="C263" s="5"/>
      <c r="D263" s="3" t="s">
        <v>286</v>
      </c>
      <c r="E263" s="3"/>
      <c r="F263" s="46">
        <v>13.120839589538502</v>
      </c>
      <c r="G263" s="47" t="s">
        <v>55</v>
      </c>
      <c r="H263" s="3" t="s">
        <v>287</v>
      </c>
      <c r="I263" s="48">
        <v>18.801221221960823</v>
      </c>
      <c r="J263" s="47" t="s">
        <v>310</v>
      </c>
    </row>
    <row r="264" spans="3:10" x14ac:dyDescent="0.5">
      <c r="C264" s="5"/>
      <c r="D264" s="3" t="s">
        <v>288</v>
      </c>
      <c r="E264" s="3"/>
      <c r="F264" s="46">
        <v>1</v>
      </c>
      <c r="G264" s="47" t="s">
        <v>311</v>
      </c>
      <c r="H264" s="3"/>
      <c r="I264" s="3"/>
      <c r="J264" s="3"/>
    </row>
    <row r="265" spans="3:10" x14ac:dyDescent="0.5">
      <c r="C265" s="5"/>
      <c r="F265" s="6"/>
    </row>
    <row r="266" spans="3:10" ht="15" x14ac:dyDescent="0.5">
      <c r="C266" s="5"/>
      <c r="D266" s="112" t="s">
        <v>289</v>
      </c>
      <c r="E266" s="112"/>
      <c r="F266" s="49">
        <v>5904.377815292326</v>
      </c>
      <c r="G266" s="47" t="s">
        <v>290</v>
      </c>
    </row>
    <row r="267" spans="3:10" x14ac:dyDescent="0.5">
      <c r="C267" s="5"/>
      <c r="D267" s="112"/>
      <c r="E267" s="112"/>
      <c r="F267" s="50">
        <v>84.605495498823799</v>
      </c>
      <c r="G267" s="47" t="s">
        <v>291</v>
      </c>
    </row>
    <row r="268" spans="3:10" x14ac:dyDescent="0.5">
      <c r="C268" s="5"/>
      <c r="E268" s="6"/>
    </row>
  </sheetData>
  <mergeCells count="10">
    <mergeCell ref="M61:N61"/>
    <mergeCell ref="D266:E267"/>
    <mergeCell ref="C131:E131"/>
    <mergeCell ref="E155:E156"/>
    <mergeCell ref="F155:G155"/>
    <mergeCell ref="F241:G241"/>
    <mergeCell ref="D253:J253"/>
    <mergeCell ref="E254:F254"/>
    <mergeCell ref="G254:H254"/>
    <mergeCell ref="I254:J254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37</vt:i4>
      </vt:variant>
    </vt:vector>
  </HeadingPairs>
  <TitlesOfParts>
    <vt:vector size="37" baseType="lpstr"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V14</vt:lpstr>
      <vt:lpstr>V15</vt:lpstr>
      <vt:lpstr>V16</vt:lpstr>
      <vt:lpstr>V17</vt:lpstr>
      <vt:lpstr>V18</vt:lpstr>
      <vt:lpstr>V19</vt:lpstr>
      <vt:lpstr>V20</vt:lpstr>
      <vt:lpstr>V21</vt:lpstr>
      <vt:lpstr>V22</vt:lpstr>
      <vt:lpstr>V23</vt:lpstr>
      <vt:lpstr>V24</vt:lpstr>
      <vt:lpstr>V25</vt:lpstr>
      <vt:lpstr>V26</vt:lpstr>
      <vt:lpstr>V27</vt:lpstr>
      <vt:lpstr>V28</vt:lpstr>
      <vt:lpstr>V29</vt:lpstr>
      <vt:lpstr>V30</vt:lpstr>
      <vt:lpstr>V31</vt:lpstr>
      <vt:lpstr>V32</vt:lpstr>
      <vt:lpstr>V33</vt:lpstr>
      <vt:lpstr>V34</vt:lpstr>
      <vt:lpstr>V35</vt:lpstr>
      <vt:lpstr>V36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2021-01-11T17:34:54Z</dcterms:created>
  <dcterms:modified xsi:type="dcterms:W3CDTF">2021-03-09T13:42:35Z</dcterms:modified>
</cp:coreProperties>
</file>