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8_{98866745-E8E1-4A13-ABFC-A5D608086DAA}" xr6:coauthVersionLast="47" xr6:coauthVersionMax="47" xr10:uidLastSave="{00000000-0000-0000-0000-000000000000}"/>
  <bookViews>
    <workbookView xWindow="-96" yWindow="-96" windowWidth="23232" windowHeight="12432" activeTab="7" xr2:uid="{AA07E895-79AB-40BA-8B5B-DF03347C9A98}"/>
  </bookViews>
  <sheets>
    <sheet name="extract" sheetId="11" r:id="rId1"/>
    <sheet name="Übersicht" sheetId="10" r:id="rId2"/>
    <sheet name="BEV_2030_motor" sheetId="1" r:id="rId3"/>
    <sheet name="BEV_2030_FU" sheetId="2" r:id="rId4"/>
    <sheet name="BEV_2030_battery" sheetId="3" r:id="rId5"/>
    <sheet name="FCEV_2030_motor" sheetId="5" r:id="rId6"/>
    <sheet name="FCEV_2030_FU" sheetId="6" r:id="rId7"/>
    <sheet name="FCEV_2030_battery" sheetId="7" r:id="rId8"/>
    <sheet name="FCEV_2030_FC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7" l="1"/>
  <c r="O6" i="3"/>
  <c r="P1" i="3"/>
  <c r="E19" i="11"/>
  <c r="E18" i="11"/>
  <c r="E17" i="11"/>
  <c r="E16" i="11"/>
  <c r="E15" i="11"/>
  <c r="E14" i="11"/>
  <c r="E9" i="11"/>
  <c r="D9" i="11"/>
  <c r="E8" i="11"/>
  <c r="D8" i="11"/>
  <c r="E7" i="11"/>
  <c r="D7" i="11"/>
  <c r="E6" i="11"/>
  <c r="D6" i="11"/>
  <c r="B2" i="11"/>
  <c r="B5" i="11" s="1"/>
  <c r="B37" i="10"/>
  <c r="B24" i="10"/>
  <c r="B18" i="10"/>
  <c r="B5" i="10"/>
  <c r="E49" i="10"/>
  <c r="E50" i="10"/>
  <c r="E51" i="10"/>
  <c r="E52" i="10"/>
  <c r="E53" i="10"/>
  <c r="E54" i="10"/>
  <c r="E55" i="10"/>
  <c r="E56" i="10"/>
  <c r="E48" i="10"/>
  <c r="E39" i="10"/>
  <c r="E40" i="10"/>
  <c r="E41" i="10"/>
  <c r="E42" i="10"/>
  <c r="E43" i="10"/>
  <c r="E44" i="10"/>
  <c r="E45" i="10"/>
  <c r="E46" i="10"/>
  <c r="E47" i="10"/>
  <c r="E38" i="10"/>
  <c r="E35" i="10"/>
  <c r="D35" i="10"/>
  <c r="E34" i="10"/>
  <c r="D34" i="10"/>
  <c r="E33" i="10"/>
  <c r="D33" i="10"/>
  <c r="E32" i="10"/>
  <c r="E13" i="11" s="1"/>
  <c r="D32" i="10"/>
  <c r="D13" i="11" s="1"/>
  <c r="E31" i="10"/>
  <c r="D31" i="10"/>
  <c r="E30" i="10"/>
  <c r="E12" i="11" s="1"/>
  <c r="D30" i="10"/>
  <c r="D12" i="11" s="1"/>
  <c r="E29" i="10"/>
  <c r="E11" i="11" s="1"/>
  <c r="D29" i="10"/>
  <c r="D11" i="11" s="1"/>
  <c r="E28" i="10"/>
  <c r="D28" i="10"/>
  <c r="E27" i="10"/>
  <c r="D27" i="10"/>
  <c r="E26" i="10"/>
  <c r="D26" i="10"/>
  <c r="E25" i="10"/>
  <c r="E10" i="11" s="1"/>
  <c r="D25" i="10"/>
  <c r="D10" i="11" s="1"/>
  <c r="D20" i="10"/>
  <c r="E20" i="10"/>
  <c r="D21" i="10"/>
  <c r="E21" i="10"/>
  <c r="D22" i="10"/>
  <c r="E22" i="10"/>
  <c r="E19" i="10"/>
  <c r="D19" i="10"/>
  <c r="E7" i="10"/>
  <c r="E8" i="10"/>
  <c r="E9" i="10"/>
  <c r="E10" i="10"/>
  <c r="E11" i="10"/>
  <c r="E12" i="10"/>
  <c r="E13" i="10"/>
  <c r="E14" i="10"/>
  <c r="E15" i="10"/>
  <c r="E16" i="10"/>
  <c r="E6" i="10"/>
  <c r="D7" i="10"/>
  <c r="D8" i="10"/>
  <c r="D9" i="10"/>
  <c r="D10" i="10"/>
  <c r="D11" i="10"/>
  <c r="D12" i="10"/>
  <c r="D13" i="10"/>
  <c r="D14" i="10"/>
  <c r="D15" i="10"/>
  <c r="D16" i="10"/>
  <c r="D6" i="10"/>
  <c r="I7" i="7"/>
  <c r="J7" i="7" s="1"/>
  <c r="K7" i="7" s="1"/>
  <c r="L7" i="7" s="1"/>
  <c r="M7" i="7" s="1"/>
  <c r="N7" i="7" s="1"/>
  <c r="O7" i="7" s="1"/>
  <c r="P7" i="7" s="1"/>
  <c r="Q7" i="7" s="1"/>
  <c r="R7" i="7" s="1"/>
  <c r="I7" i="6"/>
  <c r="J7" i="6" s="1"/>
  <c r="K7" i="6" s="1"/>
  <c r="L7" i="6" s="1"/>
  <c r="M7" i="6" s="1"/>
  <c r="N7" i="6" s="1"/>
  <c r="O7" i="6" s="1"/>
  <c r="P7" i="6" s="1"/>
  <c r="Q7" i="6" s="1"/>
  <c r="R7" i="6" s="1"/>
  <c r="I7" i="5"/>
  <c r="J7" i="5" s="1"/>
  <c r="K7" i="5" s="1"/>
  <c r="L7" i="5" s="1"/>
  <c r="M7" i="5" s="1"/>
  <c r="N7" i="5" s="1"/>
  <c r="O7" i="5" s="1"/>
  <c r="P7" i="5" s="1"/>
  <c r="Q7" i="5" s="1"/>
  <c r="R7" i="5" s="1"/>
  <c r="I7" i="3"/>
  <c r="J7" i="3" s="1"/>
  <c r="K7" i="3" s="1"/>
  <c r="L7" i="3" s="1"/>
  <c r="M7" i="3" s="1"/>
  <c r="N7" i="3" s="1"/>
  <c r="O7" i="3" s="1"/>
  <c r="P7" i="3" s="1"/>
  <c r="Q7" i="3" s="1"/>
  <c r="R7" i="3" s="1"/>
  <c r="I7" i="2"/>
  <c r="J7" i="2" s="1"/>
  <c r="K7" i="2" s="1"/>
  <c r="L7" i="2" s="1"/>
  <c r="M7" i="2" s="1"/>
  <c r="N7" i="2" s="1"/>
  <c r="O7" i="2" s="1"/>
  <c r="P7" i="2" s="1"/>
  <c r="Q7" i="2" s="1"/>
  <c r="R7" i="2" s="1"/>
  <c r="J7" i="1"/>
  <c r="K7" i="1"/>
  <c r="L7" i="1" s="1"/>
  <c r="M7" i="1" s="1"/>
  <c r="N7" i="1" s="1"/>
  <c r="O7" i="1" s="1"/>
  <c r="P7" i="1" s="1"/>
  <c r="Q7" i="1" s="1"/>
  <c r="R7" i="1" s="1"/>
  <c r="I7" i="1"/>
</calcChain>
</file>

<file path=xl/sharedStrings.xml><?xml version="1.0" encoding="utf-8"?>
<sst xmlns="http://schemas.openxmlformats.org/spreadsheetml/2006/main" count="1051" uniqueCount="269">
  <si>
    <t>Motor-Merkmalsliste</t>
  </si>
  <si>
    <t>referential year</t>
  </si>
  <si>
    <t>Elektromotor</t>
  </si>
  <si>
    <t>Leistung Dauer in kW</t>
  </si>
  <si>
    <t>Leistung peak in kW</t>
  </si>
  <si>
    <t>Eckdrehzahl Nenn [1/min]</t>
  </si>
  <si>
    <t>Eckdrehzahl peak [1/min]</t>
  </si>
  <si>
    <t>Drehzahl max. 1/min</t>
  </si>
  <si>
    <t>Dreh-moment Nenn Nm</t>
  </si>
  <si>
    <t>Dreh-moment peak Nm</t>
  </si>
  <si>
    <t>Wirkungs-grad max.</t>
  </si>
  <si>
    <t>Arbeitspunkt eta max.</t>
  </si>
  <si>
    <t>Wirkungs-grad Basis</t>
  </si>
  <si>
    <t>gewählte Variante</t>
  </si>
  <si>
    <t>n [1/min]</t>
  </si>
  <si>
    <t>M [Nm]</t>
  </si>
  <si>
    <t>max. mögliche Beschleunigung auf ebener Fahrbahn ohne wirkende Kärfte:</t>
  </si>
  <si>
    <t>m/s²</t>
  </si>
  <si>
    <t>Elektromotorenauswahltabelle</t>
  </si>
  <si>
    <t>bis einschl. 2023_11_13_2</t>
  </si>
  <si>
    <t>Index:</t>
  </si>
  <si>
    <t>car</t>
  </si>
  <si>
    <t>big</t>
  </si>
  <si>
    <t>electric motor</t>
  </si>
  <si>
    <t>battery</t>
  </si>
  <si>
    <t>muß noch gesetzt werden!! (aus 1_3_0)</t>
  </si>
  <si>
    <t>H2-fuel cell</t>
  </si>
  <si>
    <t>zulässige Zeit für die Überschreitung des Nennmomentes:</t>
  </si>
  <si>
    <t>s</t>
  </si>
  <si>
    <t>gas combustion engine</t>
  </si>
  <si>
    <t>gas tank</t>
  </si>
  <si>
    <t>Dummy</t>
  </si>
  <si>
    <t>zulässige Zeit für die Überschreitung des peak-momentes:</t>
  </si>
  <si>
    <t>small</t>
  </si>
  <si>
    <t>Electric Motor Efficiency</t>
  </si>
  <si>
    <t>truck</t>
  </si>
  <si>
    <t>max. point of efficiency</t>
  </si>
  <si>
    <t>base efficiency</t>
  </si>
  <si>
    <t>Quelle:</t>
  </si>
  <si>
    <t>Umrechnungsfaktor Leistung (Nm,rpm,kW):</t>
  </si>
  <si>
    <t>Relation Peakleistung/Dauerleistung:</t>
  </si>
  <si>
    <r>
      <t>1)</t>
    </r>
    <r>
      <rPr>
        <sz val="7"/>
        <color theme="1"/>
        <rFont val="Times New Roman"/>
        <family val="1"/>
      </rPr>
      <t> </t>
    </r>
    <r>
      <rPr>
        <sz val="11"/>
        <color theme="1"/>
        <rFont val="Calibri"/>
        <family val="2"/>
        <scheme val="minor"/>
      </rPr>
      <t>PM-Kennlinienfeld_eta Emad Dlala, Mark G. Solveson, +4 authors Brian Peaslee Published 2013 in 2013 International Electric Machines &amp; Drives Conference</t>
    </r>
  </si>
  <si>
    <t>Inverter</t>
  </si>
  <si>
    <t>Wirkungsgrad</t>
  </si>
  <si>
    <t>Antriebs-modus</t>
  </si>
  <si>
    <t>Generator-modus</t>
  </si>
  <si>
    <t>Inverterauswahltabelle</t>
  </si>
  <si>
    <t>Dauer-/peak-Verhältnis:</t>
  </si>
  <si>
    <t>Anzahl der Varianten</t>
  </si>
  <si>
    <t>Dummy:</t>
  </si>
  <si>
    <t>Inverter Efficiency</t>
  </si>
  <si>
    <t>efficiency</t>
  </si>
  <si>
    <t>Batterie-Merkmalsliste</t>
  </si>
  <si>
    <t>Batterie</t>
  </si>
  <si>
    <t>weitere Angaben:</t>
  </si>
  <si>
    <t>Kapazität in kWh</t>
  </si>
  <si>
    <t>Spannung Nenn in V</t>
  </si>
  <si>
    <t>Entlade-/ Ladeleistung in kW</t>
  </si>
  <si>
    <t>Gewicht</t>
  </si>
  <si>
    <t>Kosten</t>
  </si>
  <si>
    <t>erwarteter Verbrauch kWh/km</t>
  </si>
  <si>
    <t>erw. Reichweite in km</t>
  </si>
  <si>
    <t>Leistungsüberschuss zu FU:</t>
  </si>
  <si>
    <t>https://www.schweizer-fn.de/stoff/wkapazitaet/wkapazitaet_metall.php</t>
  </si>
  <si>
    <t>Nenn</t>
  </si>
  <si>
    <t>SoC min</t>
  </si>
  <si>
    <t>SoC max</t>
  </si>
  <si>
    <t xml:space="preserve"> nutzbar</t>
  </si>
  <si>
    <t xml:space="preserve">Dauer </t>
  </si>
  <si>
    <t>peak</t>
  </si>
  <si>
    <t>kg</t>
  </si>
  <si>
    <t>€</t>
  </si>
  <si>
    <t>C-Faktor Batterie=</t>
  </si>
  <si>
    <t>spez. Wärmekapazität Metalle</t>
  </si>
  <si>
    <t>cp - J/(kg * K)</t>
  </si>
  <si>
    <t>cp - Ws/(kg * K)</t>
  </si>
  <si>
    <t>Batterie-Auswahltabelle</t>
  </si>
  <si>
    <t>min</t>
  </si>
  <si>
    <t>max</t>
  </si>
  <si>
    <t>Aluminium</t>
  </si>
  <si>
    <t>Ladezustand Grenzwerte:</t>
  </si>
  <si>
    <t>Aluminium Bronze</t>
  </si>
  <si>
    <t>zulässige Betriebstemperatur</t>
  </si>
  <si>
    <t>°C</t>
  </si>
  <si>
    <t>Beryllium gesintert</t>
  </si>
  <si>
    <t>Blei</t>
  </si>
  <si>
    <t>Bronze</t>
  </si>
  <si>
    <t>Wärmekapazität:</t>
  </si>
  <si>
    <t>Ws/kg*K</t>
  </si>
  <si>
    <t>Chrom</t>
  </si>
  <si>
    <t>Wirkungsgrad Batterie-Zyklus (Laden/ Entladen):</t>
  </si>
  <si>
    <t>Chrom­nickel</t>
  </si>
  <si>
    <t>Wirkungsgrad des Vorheizens durch Netzstrom</t>
  </si>
  <si>
    <t>Eisen rein</t>
  </si>
  <si>
    <t>Eisen (Guss)</t>
  </si>
  <si>
    <t>460 - 540</t>
  </si>
  <si>
    <t>Battery Efficiency over time</t>
  </si>
  <si>
    <t>battery scenario</t>
  </si>
  <si>
    <t>optimistic</t>
  </si>
  <si>
    <t>Gold</t>
  </si>
  <si>
    <t>(coefficients for T-functiion)</t>
  </si>
  <si>
    <t>pessimistic</t>
  </si>
  <si>
    <t>Graphit</t>
  </si>
  <si>
    <t>Hartmetall</t>
  </si>
  <si>
    <t>Kadmium</t>
  </si>
  <si>
    <t>Kalium</t>
  </si>
  <si>
    <t>Kobalt</t>
  </si>
  <si>
    <t>Kohlen­stoff (Diamant)</t>
  </si>
  <si>
    <t>Battery energy density over time</t>
  </si>
  <si>
    <t>Kohlen­stoff (Graphit)</t>
  </si>
  <si>
    <t>dimension: Wh/kg</t>
  </si>
  <si>
    <t>Kessel­blech HIII</t>
  </si>
  <si>
    <t>Kupfer rein</t>
  </si>
  <si>
    <t>Dim.</t>
  </si>
  <si>
    <t>aktuell</t>
  </si>
  <si>
    <t>künftig</t>
  </si>
  <si>
    <t>Anmerkung</t>
  </si>
  <si>
    <t>Quelle</t>
  </si>
  <si>
    <t>Kupfer Al Legierung</t>
  </si>
  <si>
    <t>Wh/kg</t>
  </si>
  <si>
    <t>Komplettsystem mit WR, Kühlung u. Gehäuse</t>
  </si>
  <si>
    <t>Kompendium Li‐Ionen‐Batterien: VDE, Fraunhofer ICT,Vogel et al.</t>
  </si>
  <si>
    <t>dimension: Wh/l</t>
  </si>
  <si>
    <t>Kupfer Sn Legierung</t>
  </si>
  <si>
    <t>BMW i3, Beck Automation Würzburg 2018</t>
  </si>
  <si>
    <t>Kupfer Zn Legierung</t>
  </si>
  <si>
    <t>Proton Motors München 2018</t>
  </si>
  <si>
    <t>Magnesium</t>
  </si>
  <si>
    <t>€/kWh</t>
  </si>
  <si>
    <t>Journal of The Electrochemical Society 2015,Review—Electromobility: Batteries or Fuel Cells?
Oliver Gröger,a Hubert A. Gasteiger,Jens-Peter Suchsland</t>
  </si>
  <si>
    <t>Magnesium Legierung</t>
  </si>
  <si>
    <t>Lebensdauer</t>
  </si>
  <si>
    <t>Zyklen (75%DoD)</t>
  </si>
  <si>
    <t>Kennlinien einer Lithium-Eisenphosphat-Batterie, Univ. Stuttgart, DLR</t>
  </si>
  <si>
    <t>Battery costs over time</t>
  </si>
  <si>
    <t>Mangan</t>
  </si>
  <si>
    <t>Kapazität</t>
  </si>
  <si>
    <t>dC/dT</t>
  </si>
  <si>
    <t>15-35°C</t>
  </si>
  <si>
    <t>dimension: €/kWh</t>
  </si>
  <si>
    <t>Messing</t>
  </si>
  <si>
    <t>dC/dP</t>
  </si>
  <si>
    <t>0,1-2C</t>
  </si>
  <si>
    <t>Molybdän</t>
  </si>
  <si>
    <t>Spannung</t>
  </si>
  <si>
    <t>dU/dT</t>
  </si>
  <si>
    <t>Natrium</t>
  </si>
  <si>
    <t xml:space="preserve">dU/dP </t>
  </si>
  <si>
    <t>Neusilber</t>
  </si>
  <si>
    <t>Elektrochemische Energiespeicher, Michael Sterner (TH Regensburg)</t>
  </si>
  <si>
    <t>Nickel</t>
  </si>
  <si>
    <r>
      <t>d</t>
    </r>
    <r>
      <rPr>
        <sz val="11"/>
        <color theme="1"/>
        <rFont val="Calibri"/>
        <family val="2"/>
      </rPr>
      <t>ƞ</t>
    </r>
    <r>
      <rPr>
        <sz val="11"/>
        <color theme="1"/>
        <rFont val="Calibri"/>
        <family val="2"/>
        <scheme val="minor"/>
      </rPr>
      <t>/dT /K</t>
    </r>
  </si>
  <si>
    <t>Platin sehr rein</t>
  </si>
  <si>
    <r>
      <t>d</t>
    </r>
    <r>
      <rPr>
        <sz val="11"/>
        <color theme="1"/>
        <rFont val="Calibri"/>
        <family val="2"/>
      </rPr>
      <t>ƞ</t>
    </r>
    <r>
      <rPr>
        <sz val="11"/>
        <color theme="1"/>
        <rFont val="Calibri"/>
        <family val="2"/>
        <scheme val="minor"/>
      </rPr>
      <t>/dP /C</t>
    </r>
  </si>
  <si>
    <t>Silber</t>
  </si>
  <si>
    <t>Silizium</t>
  </si>
  <si>
    <t>Stahl V2A</t>
  </si>
  <si>
    <t>Stahl unlegiert</t>
  </si>
  <si>
    <t>Stahl legiert</t>
  </si>
  <si>
    <t>Tantal</t>
  </si>
  <si>
    <t>Titan</t>
  </si>
  <si>
    <t>Wismut</t>
  </si>
  <si>
    <t>Wolfram</t>
  </si>
  <si>
    <t>Zink</t>
  </si>
  <si>
    <t>Zinn</t>
  </si>
  <si>
    <t>Fuel-cell-Merkmalliste</t>
  </si>
  <si>
    <t>FC - development of technical data</t>
  </si>
  <si>
    <t>dimension: kW/kg</t>
  </si>
  <si>
    <t>minimal operating temperature:</t>
  </si>
  <si>
    <t>fehlt Literaturbezug!!</t>
  </si>
  <si>
    <t>best operating temperature:</t>
  </si>
  <si>
    <t>weight percentage to be heated up:</t>
  </si>
  <si>
    <t>efficiency limit</t>
  </si>
  <si>
    <t>actual values</t>
  </si>
  <si>
    <t>small car</t>
  </si>
  <si>
    <t>big car</t>
  </si>
  <si>
    <t>small truck</t>
  </si>
  <si>
    <t>big truck</t>
  </si>
  <si>
    <t>H2-tank</t>
  </si>
  <si>
    <t>Wasserstoff-Verbrennung - Reaktionswerte</t>
  </si>
  <si>
    <t>expected consumption</t>
  </si>
  <si>
    <t>kWh/km</t>
  </si>
  <si>
    <r>
      <t>molare Masse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:</t>
    </r>
  </si>
  <si>
    <t>g</t>
  </si>
  <si>
    <t>kg/100km</t>
  </si>
  <si>
    <t>Kondensation</t>
  </si>
  <si>
    <t>Tank pressure</t>
  </si>
  <si>
    <t>bar</t>
  </si>
  <si>
    <t>mit</t>
  </si>
  <si>
    <t>ohne</t>
  </si>
  <si>
    <t>fuel weight</t>
  </si>
  <si>
    <t>Reaktionsenthalpie:</t>
  </si>
  <si>
    <t>kJ/mol</t>
  </si>
  <si>
    <t>fuel volume</t>
  </si>
  <si>
    <t>l</t>
  </si>
  <si>
    <t>Umechnung</t>
  </si>
  <si>
    <t>kWh/kJ</t>
  </si>
  <si>
    <t>energy content of fuel</t>
  </si>
  <si>
    <t>kWh</t>
  </si>
  <si>
    <t>kWh/mol</t>
  </si>
  <si>
    <t>distance range</t>
  </si>
  <si>
    <t>km</t>
  </si>
  <si>
    <t>nutzbare Reaktionsenergie:</t>
  </si>
  <si>
    <r>
      <t>kWh/kg H</t>
    </r>
    <r>
      <rPr>
        <vertAlign val="subscript"/>
        <sz val="9"/>
        <color theme="1"/>
        <rFont val="Calibri"/>
        <family val="2"/>
        <scheme val="minor"/>
      </rPr>
      <t>2</t>
    </r>
  </si>
  <si>
    <t>Tank weight empty</t>
  </si>
  <si>
    <t>Brennwert Hs</t>
  </si>
  <si>
    <t>Heizwert Hi</t>
  </si>
  <si>
    <t>Tank weight fully loaded</t>
  </si>
  <si>
    <t>Literaturwerte</t>
  </si>
  <si>
    <t>FC-drive</t>
  </si>
  <si>
    <t>E-motor nominal power</t>
  </si>
  <si>
    <t>kW</t>
  </si>
  <si>
    <t>total drive power</t>
  </si>
  <si>
    <t xml:space="preserve">percentage of FC </t>
  </si>
  <si>
    <t>Control parameters FC:</t>
  </si>
  <si>
    <t>percentage of battery</t>
  </si>
  <si>
    <t>start delay of FC:</t>
  </si>
  <si>
    <t>FC nominal electric power</t>
  </si>
  <si>
    <t>least duration of operation:</t>
  </si>
  <si>
    <t>Battery nominal electric power</t>
  </si>
  <si>
    <t>integration time of SoC-control:</t>
  </si>
  <si>
    <t>FC weight</t>
  </si>
  <si>
    <r>
      <t>SoC_limit</t>
    </r>
    <r>
      <rPr>
        <vertAlign val="subscript"/>
        <sz val="11"/>
        <color theme="1"/>
        <rFont val="Calibri"/>
        <family val="2"/>
        <scheme val="minor"/>
      </rPr>
      <t>upper</t>
    </r>
  </si>
  <si>
    <t>battery weight</t>
  </si>
  <si>
    <r>
      <t>SoC_limit</t>
    </r>
    <r>
      <rPr>
        <vertAlign val="subscript"/>
        <sz val="11"/>
        <color theme="1"/>
        <rFont val="Calibri"/>
        <family val="2"/>
        <scheme val="minor"/>
      </rPr>
      <t>lower</t>
    </r>
  </si>
  <si>
    <t>tank weight (fully loaded)</t>
  </si>
  <si>
    <t>SoC_low_end</t>
  </si>
  <si>
    <t>total storage weight</t>
  </si>
  <si>
    <t>rated power (kW)</t>
  </si>
  <si>
    <t>peak power (kW)</t>
  </si>
  <si>
    <t>rated rotational speed (rpm)</t>
  </si>
  <si>
    <t>peak rotational speed (rpm)</t>
  </si>
  <si>
    <t>max. rotational speed (rpm)</t>
  </si>
  <si>
    <t>rated torque (Nm)</t>
  </si>
  <si>
    <t>peak  torque (Nm)</t>
  </si>
  <si>
    <t>max. efficiency</t>
  </si>
  <si>
    <t>BEV- FCEV 2030 data</t>
  </si>
  <si>
    <t>operating point n (1/min)</t>
  </si>
  <si>
    <t>operating point M (Nm)</t>
  </si>
  <si>
    <t>BEV</t>
  </si>
  <si>
    <t>FCEV</t>
  </si>
  <si>
    <t>inverter</t>
  </si>
  <si>
    <t>efficiency motor mode</t>
  </si>
  <si>
    <t>efficiency generator mode</t>
  </si>
  <si>
    <t>rated capacity (kWh)</t>
  </si>
  <si>
    <t>SoC min. (kWh)</t>
  </si>
  <si>
    <t>SoC max. (kWh)</t>
  </si>
  <si>
    <t>unsable capacity (kWh)</t>
  </si>
  <si>
    <t>rated voltage (V)</t>
  </si>
  <si>
    <t>rated dis-/charging power (kW)</t>
  </si>
  <si>
    <t>max. dis-/charging power (kW)</t>
  </si>
  <si>
    <t>weight (kg)</t>
  </si>
  <si>
    <t>costs (€)</t>
  </si>
  <si>
    <t>expected consumption (kWh/km)</t>
  </si>
  <si>
    <t>expected range (km)</t>
  </si>
  <si>
    <t>fuel cell</t>
  </si>
  <si>
    <t>rated motor power (kW)</t>
  </si>
  <si>
    <t>total drive power (kW)</t>
  </si>
  <si>
    <t>H2 tank</t>
  </si>
  <si>
    <t>expected consumption (kg/100km)</t>
  </si>
  <si>
    <t>Fernverkehr</t>
  </si>
  <si>
    <t>BET</t>
  </si>
  <si>
    <t>FCET</t>
  </si>
  <si>
    <t>FC weight (kg)</t>
  </si>
  <si>
    <r>
      <t>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tank</t>
    </r>
  </si>
  <si>
    <t>Tank pressure (bar)</t>
  </si>
  <si>
    <t>fuel weight (kg)</t>
  </si>
  <si>
    <t>Tank weight empty (kg)</t>
  </si>
  <si>
    <t>Tank weight fully loaded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</si>
</sst>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%"/>
    <numFmt numFmtId="166" formatCode="#,##0.0000"/>
    <numFmt numFmtId="167" formatCode="#,##0.00000"/>
    <numFmt numFmtId="168" formatCode="#,##0.00\ &quot;€&quot;"/>
    <numFmt numFmtId="169" formatCode="#,##0.000"/>
    <numFmt numFmtId="170" formatCode="#,##0.0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D91A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7CDB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E5D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D4C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CFF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7030A0"/>
      </left>
      <right/>
      <top style="thin">
        <color auto="1"/>
      </top>
      <bottom style="thin">
        <color auto="1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thin">
        <color auto="1"/>
      </right>
      <top style="thick">
        <color rgb="FF7030A0"/>
      </top>
      <bottom style="thick">
        <color rgb="FF7030A0"/>
      </bottom>
      <diagonal/>
    </border>
    <border>
      <left style="thin">
        <color auto="1"/>
      </left>
      <right style="thin">
        <color auto="1"/>
      </right>
      <top style="thick">
        <color rgb="FF7030A0"/>
      </top>
      <bottom style="thick">
        <color rgb="FF7030A0"/>
      </bottom>
      <diagonal/>
    </border>
    <border>
      <left style="thin">
        <color auto="1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9E8D6A"/>
      </left>
      <right/>
      <top style="thin">
        <color rgb="FF9E8D6A"/>
      </top>
      <bottom style="thin">
        <color rgb="FF9E8D6A"/>
      </bottom>
      <diagonal/>
    </border>
    <border>
      <left/>
      <right/>
      <top style="thin">
        <color rgb="FF9E8D6A"/>
      </top>
      <bottom style="thin">
        <color rgb="FF9E8D6A"/>
      </bottom>
      <diagonal/>
    </border>
    <border>
      <left/>
      <right style="thin">
        <color rgb="FF9E8D6A"/>
      </right>
      <top style="thin">
        <color rgb="FF9E8D6A"/>
      </top>
      <bottom style="thin">
        <color rgb="FF9E8D6A"/>
      </bottom>
      <diagonal/>
    </border>
    <border>
      <left/>
      <right/>
      <top style="thick">
        <color rgb="FF7030A0"/>
      </top>
      <bottom/>
      <diagonal/>
    </border>
    <border>
      <left style="thick">
        <color rgb="FF7030A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rgb="FF7030A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/>
      <diagonal/>
    </border>
    <border>
      <left/>
      <right/>
      <top/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/>
      <diagonal/>
    </border>
    <border>
      <left style="thick">
        <color rgb="FF7030A0"/>
      </left>
      <right style="thin">
        <color auto="1"/>
      </right>
      <top style="thin">
        <color auto="1"/>
      </top>
      <bottom style="thick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7030A0"/>
      </bottom>
      <diagonal/>
    </border>
    <border>
      <left/>
      <right/>
      <top/>
      <bottom style="thick">
        <color rgb="FF7030A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</cellStyleXfs>
  <cellXfs count="358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7" fillId="7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164" fontId="7" fillId="9" borderId="4" xfId="0" applyNumberFormat="1" applyFont="1" applyFill="1" applyBorder="1" applyAlignment="1">
      <alignment vertical="center"/>
    </xf>
    <xf numFmtId="165" fontId="7" fillId="9" borderId="4" xfId="0" applyNumberFormat="1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0" borderId="0" xfId="0" applyAlignment="1">
      <alignment vertical="center" wrapText="1"/>
    </xf>
    <xf numFmtId="166" fontId="10" fillId="0" borderId="5" xfId="0" applyNumberFormat="1" applyFont="1" applyBorder="1" applyAlignment="1">
      <alignment vertical="center"/>
    </xf>
    <xf numFmtId="0" fontId="0" fillId="8" borderId="0" xfId="0" applyFill="1" applyAlignment="1">
      <alignment horizontal="right"/>
    </xf>
    <xf numFmtId="4" fontId="7" fillId="10" borderId="0" xfId="0" applyNumberFormat="1" applyFont="1" applyFill="1"/>
    <xf numFmtId="0" fontId="0" fillId="8" borderId="0" xfId="0" applyFill="1"/>
    <xf numFmtId="0" fontId="0" fillId="0" borderId="0" xfId="0" applyAlignment="1">
      <alignment vertical="top" wrapText="1"/>
    </xf>
    <xf numFmtId="0" fontId="8" fillId="11" borderId="1" xfId="0" applyFont="1" applyFill="1" applyBorder="1" applyAlignment="1">
      <alignment vertical="center"/>
    </xf>
    <xf numFmtId="0" fontId="8" fillId="11" borderId="0" xfId="0" applyFont="1" applyFill="1" applyAlignment="1">
      <alignment vertical="center"/>
    </xf>
    <xf numFmtId="0" fontId="11" fillId="12" borderId="6" xfId="0" applyFont="1" applyFill="1" applyBorder="1" applyAlignment="1">
      <alignment vertical="center"/>
    </xf>
    <xf numFmtId="0" fontId="4" fillId="12" borderId="7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3" fontId="7" fillId="14" borderId="4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vertical="center"/>
    </xf>
    <xf numFmtId="165" fontId="7" fillId="2" borderId="4" xfId="0" applyNumberFormat="1" applyFont="1" applyFill="1" applyBorder="1" applyAlignment="1">
      <alignment vertical="center"/>
    </xf>
    <xf numFmtId="3" fontId="7" fillId="14" borderId="11" xfId="0" applyNumberFormat="1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3" fontId="7" fillId="14" borderId="13" xfId="0" applyNumberFormat="1" applyFont="1" applyFill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0" fontId="0" fillId="14" borderId="0" xfId="0" applyFill="1" applyAlignment="1">
      <alignment vertical="center"/>
    </xf>
    <xf numFmtId="0" fontId="12" fillId="0" borderId="0" xfId="0" applyFont="1" applyAlignment="1">
      <alignment horizontal="right" vertical="center"/>
    </xf>
    <xf numFmtId="167" fontId="10" fillId="15" borderId="4" xfId="0" applyNumberFormat="1" applyFont="1" applyFill="1" applyBorder="1" applyAlignment="1">
      <alignment vertical="center"/>
    </xf>
    <xf numFmtId="167" fontId="10" fillId="15" borderId="11" xfId="0" applyNumberFormat="1" applyFont="1" applyFill="1" applyBorder="1" applyAlignment="1">
      <alignment vertical="center"/>
    </xf>
    <xf numFmtId="167" fontId="10" fillId="15" borderId="12" xfId="0" applyNumberFormat="1" applyFont="1" applyFill="1" applyBorder="1" applyAlignment="1">
      <alignment vertical="center"/>
    </xf>
    <xf numFmtId="167" fontId="10" fillId="15" borderId="13" xfId="0" applyNumberFormat="1" applyFont="1" applyFill="1" applyBorder="1" applyAlignment="1">
      <alignment vertical="center"/>
    </xf>
    <xf numFmtId="167" fontId="10" fillId="0" borderId="9" xfId="0" applyNumberFormat="1" applyFont="1" applyBorder="1" applyAlignment="1">
      <alignment vertical="center"/>
    </xf>
    <xf numFmtId="3" fontId="13" fillId="14" borderId="4" xfId="0" applyNumberFormat="1" applyFont="1" applyFill="1" applyBorder="1" applyAlignment="1">
      <alignment vertical="center"/>
    </xf>
    <xf numFmtId="0" fontId="9" fillId="17" borderId="14" xfId="0" applyFont="1" applyFill="1" applyBorder="1" applyAlignment="1">
      <alignment vertical="center"/>
    </xf>
    <xf numFmtId="0" fontId="9" fillId="17" borderId="15" xfId="0" applyFont="1" applyFill="1" applyBorder="1" applyAlignment="1">
      <alignment horizontal="center" vertical="center" wrapText="1"/>
    </xf>
    <xf numFmtId="0" fontId="9" fillId="17" borderId="16" xfId="0" applyFont="1" applyFill="1" applyBorder="1" applyAlignment="1">
      <alignment horizontal="center" vertical="center"/>
    </xf>
    <xf numFmtId="0" fontId="9" fillId="17" borderId="17" xfId="0" applyFont="1" applyFill="1" applyBorder="1" applyAlignment="1">
      <alignment vertical="center"/>
    </xf>
    <xf numFmtId="165" fontId="7" fillId="14" borderId="18" xfId="0" applyNumberFormat="1" applyFont="1" applyFill="1" applyBorder="1" applyAlignment="1">
      <alignment horizontal="center" vertical="center"/>
    </xf>
    <xf numFmtId="165" fontId="7" fillId="14" borderId="19" xfId="0" applyNumberFormat="1" applyFont="1" applyFill="1" applyBorder="1" applyAlignment="1">
      <alignment horizontal="center" vertical="center"/>
    </xf>
    <xf numFmtId="0" fontId="9" fillId="17" borderId="20" xfId="0" applyFont="1" applyFill="1" applyBorder="1" applyAlignment="1">
      <alignment vertical="center"/>
    </xf>
    <xf numFmtId="165" fontId="7" fillId="14" borderId="21" xfId="0" applyNumberFormat="1" applyFont="1" applyFill="1" applyBorder="1" applyAlignment="1">
      <alignment horizontal="center" vertical="center"/>
    </xf>
    <xf numFmtId="165" fontId="7" fillId="14" borderId="2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4" fontId="0" fillId="14" borderId="0" xfId="0" applyNumberForma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5"/>
    </xf>
    <xf numFmtId="0" fontId="7" fillId="14" borderId="4" xfId="0" applyFont="1" applyFill="1" applyBorder="1" applyAlignment="1">
      <alignment horizontal="center" vertical="center" wrapText="1"/>
    </xf>
    <xf numFmtId="0" fontId="13" fillId="14" borderId="4" xfId="0" applyFont="1" applyFill="1" applyBorder="1" applyAlignment="1">
      <alignment horizontal="center" vertical="center" wrapText="1"/>
    </xf>
    <xf numFmtId="0" fontId="7" fillId="14" borderId="25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27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164" fontId="9" fillId="9" borderId="28" xfId="0" applyNumberFormat="1" applyFont="1" applyFill="1" applyBorder="1" applyAlignment="1">
      <alignment vertical="center"/>
    </xf>
    <xf numFmtId="165" fontId="9" fillId="9" borderId="28" xfId="0" applyNumberFormat="1" applyFont="1" applyFill="1" applyBorder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15" fillId="12" borderId="0" xfId="0" applyFont="1" applyFill="1" applyAlignment="1">
      <alignment vertical="center"/>
    </xf>
    <xf numFmtId="0" fontId="16" fillId="1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 wrapText="1"/>
    </xf>
    <xf numFmtId="3" fontId="0" fillId="14" borderId="4" xfId="0" applyNumberFormat="1" applyFill="1" applyBorder="1" applyAlignment="1">
      <alignment vertical="center"/>
    </xf>
    <xf numFmtId="3" fontId="0" fillId="2" borderId="4" xfId="0" applyNumberFormat="1" applyFill="1" applyBorder="1" applyAlignment="1">
      <alignment vertical="center"/>
    </xf>
    <xf numFmtId="3" fontId="0" fillId="0" borderId="4" xfId="0" applyNumberFormat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4" fontId="0" fillId="2" borderId="4" xfId="0" applyNumberFormat="1" applyFill="1" applyBorder="1" applyAlignment="1">
      <alignment vertical="center"/>
    </xf>
    <xf numFmtId="165" fontId="0" fillId="0" borderId="12" xfId="0" applyNumberFormat="1" applyBorder="1" applyAlignment="1">
      <alignment vertical="center"/>
    </xf>
    <xf numFmtId="0" fontId="10" fillId="0" borderId="0" xfId="0" applyFont="1" applyAlignment="1">
      <alignment horizontal="right" vertical="center"/>
    </xf>
    <xf numFmtId="166" fontId="10" fillId="15" borderId="4" xfId="0" applyNumberFormat="1" applyFont="1" applyFill="1" applyBorder="1" applyAlignment="1">
      <alignment vertical="center"/>
    </xf>
    <xf numFmtId="3" fontId="18" fillId="14" borderId="4" xfId="0" applyNumberFormat="1" applyFont="1" applyFill="1" applyBorder="1" applyAlignment="1">
      <alignment vertical="center"/>
    </xf>
    <xf numFmtId="0" fontId="3" fillId="1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vertical="center" wrapText="1"/>
    </xf>
    <xf numFmtId="9" fontId="7" fillId="14" borderId="0" xfId="0" applyNumberFormat="1" applyFont="1" applyFill="1" applyAlignment="1">
      <alignment vertical="center"/>
    </xf>
    <xf numFmtId="0" fontId="20" fillId="0" borderId="0" xfId="2" applyFont="1" applyAlignment="1">
      <alignment vertical="center"/>
    </xf>
    <xf numFmtId="0" fontId="0" fillId="19" borderId="3" xfId="0" applyFill="1" applyBorder="1" applyAlignment="1">
      <alignment horizontal="center" vertical="center" wrapText="1"/>
    </xf>
    <xf numFmtId="0" fontId="7" fillId="14" borderId="0" xfId="0" applyFont="1" applyFill="1" applyAlignment="1">
      <alignment vertical="center"/>
    </xf>
    <xf numFmtId="0" fontId="21" fillId="8" borderId="0" xfId="0" applyFont="1" applyFill="1" applyAlignment="1">
      <alignment vertical="center"/>
    </xf>
    <xf numFmtId="164" fontId="9" fillId="17" borderId="4" xfId="0" applyNumberFormat="1" applyFont="1" applyFill="1" applyBorder="1" applyAlignment="1">
      <alignment vertical="center"/>
    </xf>
    <xf numFmtId="168" fontId="9" fillId="17" borderId="4" xfId="0" applyNumberFormat="1" applyFont="1" applyFill="1" applyBorder="1" applyAlignment="1">
      <alignment vertical="center"/>
    </xf>
    <xf numFmtId="169" fontId="9" fillId="17" borderId="4" xfId="0" applyNumberFormat="1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5" fillId="8" borderId="0" xfId="0" applyFont="1" applyFill="1" applyAlignment="1">
      <alignment vertical="center"/>
    </xf>
    <xf numFmtId="166" fontId="10" fillId="0" borderId="34" xfId="0" applyNumberFormat="1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2" fillId="12" borderId="0" xfId="0" applyFont="1" applyFill="1" applyAlignment="1">
      <alignment vertical="center"/>
    </xf>
    <xf numFmtId="0" fontId="23" fillId="1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5" fontId="7" fillId="14" borderId="4" xfId="0" applyNumberFormat="1" applyFont="1" applyFill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14" borderId="4" xfId="0" applyFon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4" fontId="0" fillId="14" borderId="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9" fontId="7" fillId="14" borderId="4" xfId="0" applyNumberFormat="1" applyFont="1" applyFill="1" applyBorder="1" applyAlignment="1">
      <alignment vertical="center"/>
    </xf>
    <xf numFmtId="166" fontId="10" fillId="4" borderId="4" xfId="0" applyNumberFormat="1" applyFont="1" applyFill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24" fillId="11" borderId="0" xfId="0" applyFont="1" applyFill="1" applyAlignment="1">
      <alignment vertical="center"/>
    </xf>
    <xf numFmtId="0" fontId="11" fillId="11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right" vertical="center"/>
    </xf>
    <xf numFmtId="0" fontId="7" fillId="4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64" fontId="18" fillId="14" borderId="4" xfId="0" applyNumberFormat="1" applyFont="1" applyFill="1" applyBorder="1" applyAlignment="1">
      <alignment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9" fillId="14" borderId="12" xfId="0" applyNumberFormat="1" applyFont="1" applyFill="1" applyBorder="1" applyAlignment="1">
      <alignment vertical="center"/>
    </xf>
    <xf numFmtId="10" fontId="9" fillId="2" borderId="4" xfId="0" applyNumberFormat="1" applyFont="1" applyFill="1" applyBorder="1" applyAlignment="1">
      <alignment vertical="center"/>
    </xf>
    <xf numFmtId="10" fontId="9" fillId="2" borderId="11" xfId="0" applyNumberFormat="1" applyFont="1" applyFill="1" applyBorder="1" applyAlignment="1">
      <alignment vertical="center"/>
    </xf>
    <xf numFmtId="10" fontId="9" fillId="0" borderId="0" xfId="0" applyNumberFormat="1" applyFont="1" applyAlignment="1">
      <alignment vertical="center"/>
    </xf>
    <xf numFmtId="0" fontId="9" fillId="2" borderId="33" xfId="0" applyFont="1" applyFill="1" applyBorder="1" applyAlignment="1">
      <alignment vertical="center"/>
    </xf>
    <xf numFmtId="0" fontId="9" fillId="14" borderId="28" xfId="0" applyFont="1" applyFill="1" applyBorder="1" applyAlignment="1">
      <alignment vertical="center"/>
    </xf>
    <xf numFmtId="0" fontId="9" fillId="14" borderId="32" xfId="0" applyFont="1" applyFill="1" applyBorder="1" applyAlignment="1">
      <alignment vertical="center"/>
    </xf>
    <xf numFmtId="0" fontId="24" fillId="11" borderId="4" xfId="0" applyFont="1" applyFill="1" applyBorder="1" applyAlignment="1">
      <alignment vertical="center"/>
    </xf>
    <xf numFmtId="0" fontId="11" fillId="11" borderId="4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6" fillId="13" borderId="4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/>
    </xf>
    <xf numFmtId="3" fontId="9" fillId="14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0" fontId="0" fillId="0" borderId="4" xfId="0" applyNumberFormat="1" applyBorder="1" applyAlignment="1">
      <alignment vertical="center"/>
    </xf>
    <xf numFmtId="9" fontId="0" fillId="0" borderId="4" xfId="0" applyNumberFormat="1" applyBorder="1" applyAlignment="1">
      <alignment vertical="center"/>
    </xf>
    <xf numFmtId="0" fontId="6" fillId="0" borderId="0" xfId="0" applyFont="1"/>
    <xf numFmtId="0" fontId="6" fillId="2" borderId="0" xfId="0" applyFont="1" applyFill="1" applyAlignment="1">
      <alignment horizontal="center" vertical="center"/>
    </xf>
    <xf numFmtId="0" fontId="9" fillId="4" borderId="0" xfId="0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22" fillId="11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20" borderId="36" xfId="3" applyFill="1" applyBorder="1" applyAlignment="1">
      <alignment vertical="center"/>
    </xf>
    <xf numFmtId="164" fontId="1" fillId="14" borderId="37" xfId="3" applyNumberFormat="1" applyFill="1" applyBorder="1" applyAlignment="1">
      <alignment horizontal="center" vertical="center"/>
    </xf>
    <xf numFmtId="0" fontId="12" fillId="20" borderId="38" xfId="3" applyFont="1" applyFill="1" applyBorder="1" applyAlignment="1">
      <alignment horizontal="center" vertical="center"/>
    </xf>
    <xf numFmtId="4" fontId="9" fillId="14" borderId="12" xfId="0" applyNumberFormat="1" applyFont="1" applyFill="1" applyBorder="1" applyAlignment="1">
      <alignment horizontal="center" vertical="center"/>
    </xf>
    <xf numFmtId="4" fontId="9" fillId="14" borderId="4" xfId="0" applyNumberFormat="1" applyFont="1" applyFill="1" applyBorder="1" applyAlignment="1">
      <alignment horizontal="center" vertical="center"/>
    </xf>
    <xf numFmtId="4" fontId="9" fillId="14" borderId="11" xfId="0" applyNumberFormat="1" applyFont="1" applyFill="1" applyBorder="1" applyAlignment="1">
      <alignment horizontal="center" vertical="center"/>
    </xf>
    <xf numFmtId="0" fontId="27" fillId="0" borderId="0" xfId="0" applyFont="1"/>
    <xf numFmtId="0" fontId="0" fillId="2" borderId="12" xfId="0" applyFill="1" applyBorder="1"/>
    <xf numFmtId="0" fontId="0" fillId="2" borderId="4" xfId="0" applyFill="1" applyBorder="1"/>
    <xf numFmtId="0" fontId="0" fillId="2" borderId="11" xfId="0" applyFill="1" applyBorder="1"/>
    <xf numFmtId="0" fontId="1" fillId="20" borderId="36" xfId="3" applyFill="1" applyBorder="1" applyAlignment="1">
      <alignment horizontal="left" vertical="center"/>
    </xf>
    <xf numFmtId="9" fontId="12" fillId="14" borderId="37" xfId="3" applyNumberFormat="1" applyFont="1" applyFill="1" applyBorder="1" applyAlignment="1">
      <alignment horizontal="center" vertical="center"/>
    </xf>
    <xf numFmtId="0" fontId="1" fillId="2" borderId="36" xfId="3" applyFill="1" applyBorder="1" applyAlignment="1">
      <alignment horizontal="right" vertical="center"/>
    </xf>
    <xf numFmtId="9" fontId="9" fillId="14" borderId="12" xfId="1" applyFont="1" applyFill="1" applyBorder="1" applyAlignment="1">
      <alignment horizontal="center" vertical="center"/>
    </xf>
    <xf numFmtId="165" fontId="9" fillId="14" borderId="12" xfId="1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0" fillId="0" borderId="39" xfId="0" applyBorder="1"/>
    <xf numFmtId="0" fontId="0" fillId="0" borderId="7" xfId="0" applyBorder="1"/>
    <xf numFmtId="0" fontId="9" fillId="0" borderId="31" xfId="0" applyFont="1" applyBorder="1" applyAlignment="1">
      <alignment vertical="center"/>
    </xf>
    <xf numFmtId="0" fontId="6" fillId="21" borderId="4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3" fillId="21" borderId="4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3" fillId="21" borderId="40" xfId="0" applyFont="1" applyFill="1" applyBorder="1" applyAlignment="1">
      <alignment horizontal="center" vertical="center"/>
    </xf>
    <xf numFmtId="0" fontId="0" fillId="0" borderId="9" xfId="0" applyBorder="1"/>
    <xf numFmtId="4" fontId="9" fillId="4" borderId="4" xfId="0" applyNumberFormat="1" applyFont="1" applyFill="1" applyBorder="1" applyAlignment="1">
      <alignment vertical="center"/>
    </xf>
    <xf numFmtId="0" fontId="12" fillId="0" borderId="0" xfId="0" applyFont="1"/>
    <xf numFmtId="4" fontId="0" fillId="4" borderId="4" xfId="0" applyNumberFormat="1" applyFill="1" applyBorder="1" applyAlignment="1">
      <alignment vertical="center"/>
    </xf>
    <xf numFmtId="4" fontId="18" fillId="4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0" fillId="23" borderId="42" xfId="0" applyFill="1" applyBorder="1" applyAlignment="1">
      <alignment horizontal="center" vertical="center"/>
    </xf>
    <xf numFmtId="164" fontId="0" fillId="23" borderId="42" xfId="0" applyNumberFormat="1" applyFill="1" applyBorder="1" applyAlignment="1">
      <alignment vertical="center"/>
    </xf>
    <xf numFmtId="0" fontId="10" fillId="23" borderId="42" xfId="0" applyFont="1" applyFill="1" applyBorder="1" applyAlignment="1">
      <alignment horizontal="center" vertical="center"/>
    </xf>
    <xf numFmtId="4" fontId="0" fillId="4" borderId="40" xfId="0" applyNumberFormat="1" applyFill="1" applyBorder="1" applyAlignment="1">
      <alignment vertical="center"/>
    </xf>
    <xf numFmtId="4" fontId="18" fillId="14" borderId="4" xfId="0" applyNumberFormat="1" applyFont="1" applyFill="1" applyBorder="1" applyAlignment="1">
      <alignment vertical="center"/>
    </xf>
    <xf numFmtId="164" fontId="29" fillId="24" borderId="43" xfId="0" applyNumberFormat="1" applyFont="1" applyFill="1" applyBorder="1" applyAlignment="1">
      <alignment horizontal="center" vertical="center"/>
    </xf>
    <xf numFmtId="4" fontId="0" fillId="14" borderId="40" xfId="0" applyNumberFormat="1" applyFill="1" applyBorder="1" applyAlignment="1">
      <alignment vertical="center"/>
    </xf>
    <xf numFmtId="0" fontId="9" fillId="2" borderId="28" xfId="0" applyFont="1" applyFill="1" applyBorder="1" applyAlignment="1">
      <alignment horizontal="right" vertical="center"/>
    </xf>
    <xf numFmtId="3" fontId="9" fillId="4" borderId="4" xfId="0" applyNumberFormat="1" applyFont="1" applyFill="1" applyBorder="1" applyAlignment="1">
      <alignment vertical="center"/>
    </xf>
    <xf numFmtId="0" fontId="12" fillId="2" borderId="28" xfId="0" applyFont="1" applyFill="1" applyBorder="1" applyAlignment="1">
      <alignment horizontal="right" vertical="center"/>
    </xf>
    <xf numFmtId="3" fontId="0" fillId="4" borderId="4" xfId="0" applyNumberFormat="1" applyFill="1" applyBorder="1" applyAlignment="1">
      <alignment vertical="center"/>
    </xf>
    <xf numFmtId="3" fontId="18" fillId="4" borderId="4" xfId="0" applyNumberFormat="1" applyFont="1" applyFill="1" applyBorder="1" applyAlignment="1">
      <alignment vertical="center"/>
    </xf>
    <xf numFmtId="164" fontId="29" fillId="24" borderId="42" xfId="0" applyNumberFormat="1" applyFont="1" applyFill="1" applyBorder="1" applyAlignment="1">
      <alignment horizontal="center" vertical="center"/>
    </xf>
    <xf numFmtId="3" fontId="0" fillId="4" borderId="40" xfId="0" applyNumberFormat="1" applyFill="1" applyBorder="1" applyAlignment="1">
      <alignment vertical="center"/>
    </xf>
    <xf numFmtId="0" fontId="18" fillId="14" borderId="4" xfId="0" applyFont="1" applyFill="1" applyBorder="1" applyAlignment="1">
      <alignment vertical="center"/>
    </xf>
    <xf numFmtId="0" fontId="0" fillId="23" borderId="43" xfId="0" applyFill="1" applyBorder="1" applyAlignment="1">
      <alignment horizontal="center" vertical="center"/>
    </xf>
    <xf numFmtId="0" fontId="10" fillId="23" borderId="43" xfId="0" applyFont="1" applyFill="1" applyBorder="1" applyAlignment="1">
      <alignment horizontal="center" vertical="center"/>
    </xf>
    <xf numFmtId="0" fontId="0" fillId="14" borderId="40" xfId="0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18" fillId="4" borderId="4" xfId="0" applyFont="1" applyFill="1" applyBorder="1" applyAlignment="1">
      <alignment vertical="center"/>
    </xf>
    <xf numFmtId="170" fontId="29" fillId="24" borderId="43" xfId="0" applyNumberFormat="1" applyFont="1" applyFill="1" applyBorder="1" applyAlignment="1">
      <alignment horizontal="center" vertical="center"/>
    </xf>
    <xf numFmtId="0" fontId="0" fillId="4" borderId="40" xfId="0" applyFill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0" fillId="23" borderId="44" xfId="0" applyFill="1" applyBorder="1" applyAlignment="1">
      <alignment horizontal="center" vertical="center"/>
    </xf>
    <xf numFmtId="164" fontId="29" fillId="24" borderId="44" xfId="0" applyNumberFormat="1" applyFont="1" applyFill="1" applyBorder="1" applyAlignment="1">
      <alignment horizontal="center" vertical="center"/>
    </xf>
    <xf numFmtId="0" fontId="10" fillId="23" borderId="4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9" fontId="0" fillId="14" borderId="0" xfId="0" applyNumberFormat="1" applyFill="1"/>
    <xf numFmtId="9" fontId="9" fillId="4" borderId="4" xfId="1" applyFont="1" applyFill="1" applyBorder="1" applyAlignment="1">
      <alignment vertical="center"/>
    </xf>
    <xf numFmtId="9" fontId="0" fillId="14" borderId="4" xfId="1" applyFont="1" applyFill="1" applyBorder="1" applyAlignment="1">
      <alignment vertical="center"/>
    </xf>
    <xf numFmtId="9" fontId="18" fillId="14" borderId="4" xfId="1" applyFont="1" applyFill="1" applyBorder="1" applyAlignment="1">
      <alignment vertical="center"/>
    </xf>
    <xf numFmtId="9" fontId="0" fillId="14" borderId="40" xfId="1" applyFont="1" applyFill="1" applyBorder="1" applyAlignment="1">
      <alignment vertical="center"/>
    </xf>
    <xf numFmtId="9" fontId="0" fillId="4" borderId="4" xfId="1" applyFont="1" applyFill="1" applyBorder="1" applyAlignment="1">
      <alignment vertical="center"/>
    </xf>
    <xf numFmtId="0" fontId="0" fillId="25" borderId="45" xfId="0" applyFill="1" applyBorder="1" applyAlignment="1">
      <alignment horizontal="right" vertical="center"/>
    </xf>
    <xf numFmtId="0" fontId="0" fillId="14" borderId="45" xfId="0" applyFill="1" applyBorder="1" applyAlignment="1">
      <alignment horizontal="center" vertical="center"/>
    </xf>
    <xf numFmtId="0" fontId="0" fillId="25" borderId="45" xfId="0" applyFill="1" applyBorder="1" applyAlignment="1">
      <alignment horizontal="center" vertical="center"/>
    </xf>
    <xf numFmtId="9" fontId="0" fillId="4" borderId="40" xfId="1" applyFont="1" applyFill="1" applyBorder="1" applyAlignment="1">
      <alignment vertical="center"/>
    </xf>
    <xf numFmtId="0" fontId="0" fillId="25" borderId="46" xfId="0" applyFill="1" applyBorder="1" applyAlignment="1">
      <alignment horizontal="right" vertical="center"/>
    </xf>
    <xf numFmtId="0" fontId="0" fillId="14" borderId="46" xfId="0" applyFill="1" applyBorder="1" applyAlignment="1">
      <alignment horizontal="center" vertical="center"/>
    </xf>
    <xf numFmtId="164" fontId="9" fillId="4" borderId="4" xfId="0" applyNumberFormat="1" applyFont="1" applyFill="1" applyBorder="1"/>
    <xf numFmtId="164" fontId="0" fillId="0" borderId="4" xfId="0" applyNumberFormat="1" applyBorder="1"/>
    <xf numFmtId="165" fontId="0" fillId="14" borderId="46" xfId="0" applyNumberFormat="1" applyFill="1" applyBorder="1" applyAlignment="1">
      <alignment horizontal="center" vertical="center"/>
    </xf>
    <xf numFmtId="0" fontId="0" fillId="25" borderId="46" xfId="0" applyFill="1" applyBorder="1" applyAlignment="1">
      <alignment horizontal="center" vertical="center"/>
    </xf>
    <xf numFmtId="164" fontId="0" fillId="0" borderId="40" xfId="0" applyNumberFormat="1" applyBorder="1"/>
    <xf numFmtId="0" fontId="0" fillId="25" borderId="47" xfId="0" applyFill="1" applyBorder="1" applyAlignment="1">
      <alignment vertical="center"/>
    </xf>
    <xf numFmtId="165" fontId="0" fillId="14" borderId="47" xfId="0" applyNumberFormat="1" applyFill="1" applyBorder="1" applyAlignment="1">
      <alignment horizontal="center" vertical="center"/>
    </xf>
    <xf numFmtId="0" fontId="0" fillId="25" borderId="47" xfId="0" applyFill="1" applyBorder="1" applyAlignment="1">
      <alignment horizontal="center" vertical="center"/>
    </xf>
    <xf numFmtId="164" fontId="0" fillId="0" borderId="48" xfId="0" applyNumberFormat="1" applyBorder="1"/>
    <xf numFmtId="164" fontId="0" fillId="0" borderId="49" xfId="0" applyNumberFormat="1" applyBorder="1"/>
    <xf numFmtId="0" fontId="12" fillId="0" borderId="49" xfId="0" applyFont="1" applyBorder="1" applyAlignment="1">
      <alignment vertical="center"/>
    </xf>
    <xf numFmtId="0" fontId="0" fillId="0" borderId="50" xfId="0" applyBorder="1"/>
    <xf numFmtId="0" fontId="0" fillId="0" borderId="24" xfId="0" applyBorder="1"/>
    <xf numFmtId="0" fontId="0" fillId="0" borderId="4" xfId="0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9" fontId="0" fillId="0" borderId="4" xfId="0" applyNumberForma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0" fontId="0" fillId="14" borderId="0" xfId="0" applyFill="1" applyAlignment="1">
      <alignment vertical="center" wrapText="1"/>
    </xf>
    <xf numFmtId="3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1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18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1" fillId="12" borderId="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wrapText="1"/>
    </xf>
    <xf numFmtId="0" fontId="6" fillId="13" borderId="4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8" fillId="11" borderId="1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3" fillId="13" borderId="35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1" fillId="11" borderId="32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1" fillId="16" borderId="32" xfId="0" applyFont="1" applyFill="1" applyBorder="1" applyAlignment="1">
      <alignment horizontal="center" vertical="center"/>
    </xf>
    <xf numFmtId="0" fontId="11" fillId="16" borderId="5" xfId="0" applyFont="1" applyFill="1" applyBorder="1" applyAlignment="1">
      <alignment horizontal="center" vertical="center"/>
    </xf>
    <xf numFmtId="0" fontId="11" fillId="16" borderId="33" xfId="0" applyFont="1" applyFill="1" applyBorder="1" applyAlignment="1">
      <alignment horizontal="center" vertical="center"/>
    </xf>
    <xf numFmtId="0" fontId="3" fillId="19" borderId="1" xfId="0" applyFont="1" applyFill="1" applyBorder="1" applyAlignment="1">
      <alignment horizontal="center" vertical="center"/>
    </xf>
    <xf numFmtId="0" fontId="3" fillId="19" borderId="0" xfId="0" applyFont="1" applyFill="1" applyAlignment="1">
      <alignment horizontal="center" vertical="center"/>
    </xf>
    <xf numFmtId="0" fontId="3" fillId="19" borderId="29" xfId="0" applyFont="1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9" xfId="0" applyFont="1" applyFill="1" applyBorder="1" applyAlignment="1">
      <alignment horizontal="center" vertical="center" wrapText="1"/>
    </xf>
    <xf numFmtId="170" fontId="29" fillId="24" borderId="43" xfId="0" applyNumberFormat="1" applyFont="1" applyFill="1" applyBorder="1" applyAlignment="1">
      <alignment horizontal="center" vertical="center"/>
    </xf>
    <xf numFmtId="0" fontId="11" fillId="18" borderId="11" xfId="0" applyFont="1" applyFill="1" applyBorder="1" applyAlignment="1">
      <alignment horizontal="center" vertical="center"/>
    </xf>
    <xf numFmtId="0" fontId="11" fillId="18" borderId="12" xfId="0" applyFont="1" applyFill="1" applyBorder="1" applyAlignment="1">
      <alignment horizontal="center" vertical="center"/>
    </xf>
    <xf numFmtId="0" fontId="11" fillId="18" borderId="35" xfId="0" applyFont="1" applyFill="1" applyBorder="1" applyAlignment="1">
      <alignment horizontal="center" vertical="center"/>
    </xf>
    <xf numFmtId="0" fontId="11" fillId="18" borderId="13" xfId="0" applyFont="1" applyFill="1" applyBorder="1" applyAlignment="1">
      <alignment horizontal="left" vertical="center"/>
    </xf>
    <xf numFmtId="0" fontId="11" fillId="18" borderId="35" xfId="0" applyFont="1" applyFill="1" applyBorder="1" applyAlignment="1">
      <alignment horizontal="left" vertical="center"/>
    </xf>
    <xf numFmtId="0" fontId="11" fillId="18" borderId="41" xfId="0" applyFont="1" applyFill="1" applyBorder="1" applyAlignment="1">
      <alignment horizontal="left" vertical="center"/>
    </xf>
    <xf numFmtId="0" fontId="15" fillId="22" borderId="0" xfId="0" applyFont="1" applyFill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64" fontId="29" fillId="24" borderId="43" xfId="0" applyNumberFormat="1" applyFont="1" applyFill="1" applyBorder="1" applyAlignment="1">
      <alignment horizontal="center" vertical="center"/>
    </xf>
  </cellXfs>
  <cellStyles count="4">
    <cellStyle name="Link" xfId="2" builtinId="8"/>
    <cellStyle name="Prozent" xfId="1" builtinId="5"/>
    <cellStyle name="Standard" xfId="0" builtinId="0"/>
    <cellStyle name="Standard 7" xfId="3" xr:uid="{99A89C69-4031-47E1-A963-87114386ADAD}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chweizer-fn.de/stoff/wkapazitaet/wkapazitaet_metall.ph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schweizer-fn.de/stoff/wkapazitaet/wkapazitaet_metall.php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E3A1-AD76-44FD-A4D4-6287BEC5F70D}">
  <dimension ref="B1:E57"/>
  <sheetViews>
    <sheetView workbookViewId="0">
      <selection activeCell="E8" sqref="E8"/>
    </sheetView>
  </sheetViews>
  <sheetFormatPr baseColWidth="10" defaultRowHeight="14.4" x14ac:dyDescent="0.55000000000000004"/>
  <cols>
    <col min="1" max="2" width="10.9453125" style="13"/>
    <col min="3" max="3" width="30.578125" style="13" customWidth="1"/>
    <col min="4" max="5" width="10.9453125" style="13"/>
    <col min="6" max="6" width="3.89453125" style="13" customWidth="1"/>
    <col min="7" max="16384" width="10.9453125" style="13"/>
  </cols>
  <sheetData>
    <row r="1" spans="2:5" ht="12.9" customHeight="1" x14ac:dyDescent="0.55000000000000004">
      <c r="B1" s="266" t="s">
        <v>236</v>
      </c>
      <c r="C1" s="266"/>
    </row>
    <row r="2" spans="2:5" x14ac:dyDescent="0.55000000000000004">
      <c r="B2" s="82" t="str">
        <f>Übersicht!B2</f>
        <v>Fernverkehr</v>
      </c>
    </row>
    <row r="5" spans="2:5" ht="17.05" customHeight="1" x14ac:dyDescent="0.55000000000000004">
      <c r="B5" s="267" t="str">
        <f>$B$2</f>
        <v>Fernverkehr</v>
      </c>
      <c r="C5" s="268"/>
      <c r="D5" s="259" t="s">
        <v>261</v>
      </c>
      <c r="E5" s="259" t="s">
        <v>262</v>
      </c>
    </row>
    <row r="6" spans="2:5" ht="17.05" customHeight="1" x14ac:dyDescent="0.55000000000000004">
      <c r="B6" s="265" t="s">
        <v>23</v>
      </c>
      <c r="C6" s="256" t="s">
        <v>228</v>
      </c>
      <c r="D6" s="263">
        <f>Übersicht!D6</f>
        <v>450</v>
      </c>
      <c r="E6" s="263">
        <f>Übersicht!E6</f>
        <v>450</v>
      </c>
    </row>
    <row r="7" spans="2:5" ht="17.05" customHeight="1" x14ac:dyDescent="0.55000000000000004">
      <c r="B7" s="265"/>
      <c r="C7" s="256" t="s">
        <v>233</v>
      </c>
      <c r="D7" s="263">
        <f>Übersicht!D11</f>
        <v>1074.3275505331846</v>
      </c>
      <c r="E7" s="263">
        <f>Übersicht!E11</f>
        <v>1074.3275505331846</v>
      </c>
    </row>
    <row r="8" spans="2:5" ht="17.05" customHeight="1" x14ac:dyDescent="0.55000000000000004">
      <c r="B8" s="265"/>
      <c r="C8" s="256" t="s">
        <v>235</v>
      </c>
      <c r="D8" s="264">
        <f>Übersicht!D13</f>
        <v>0.94499999999999995</v>
      </c>
      <c r="E8" s="264">
        <f>Übersicht!E13</f>
        <v>0.94499999999999995</v>
      </c>
    </row>
    <row r="9" spans="2:5" ht="17.05" customHeight="1" x14ac:dyDescent="0.55000000000000004">
      <c r="B9" s="159" t="s">
        <v>241</v>
      </c>
      <c r="C9" s="256" t="s">
        <v>228</v>
      </c>
      <c r="D9" s="263">
        <f>Übersicht!D19</f>
        <v>700</v>
      </c>
      <c r="E9" s="263">
        <f>Übersicht!E19</f>
        <v>700</v>
      </c>
    </row>
    <row r="10" spans="2:5" ht="17.05" customHeight="1" x14ac:dyDescent="0.55000000000000004">
      <c r="B10" s="265" t="s">
        <v>24</v>
      </c>
      <c r="C10" s="256" t="s">
        <v>244</v>
      </c>
      <c r="D10" s="263">
        <f>Übersicht!D25</f>
        <v>900</v>
      </c>
      <c r="E10" s="263">
        <f>Übersicht!E25</f>
        <v>65.999999999999986</v>
      </c>
    </row>
    <row r="11" spans="2:5" ht="17.05" customHeight="1" x14ac:dyDescent="0.55000000000000004">
      <c r="B11" s="265"/>
      <c r="C11" s="256" t="s">
        <v>248</v>
      </c>
      <c r="D11" s="263">
        <f>Übersicht!D29</f>
        <v>400</v>
      </c>
      <c r="E11" s="263">
        <f>Übersicht!E29</f>
        <v>400</v>
      </c>
    </row>
    <row r="12" spans="2:5" ht="17.05" customHeight="1" x14ac:dyDescent="0.55000000000000004">
      <c r="B12" s="265"/>
      <c r="C12" s="256" t="s">
        <v>249</v>
      </c>
      <c r="D12" s="263">
        <f>Übersicht!D30</f>
        <v>735</v>
      </c>
      <c r="E12" s="263">
        <f>Übersicht!E30</f>
        <v>98.999999999999986</v>
      </c>
    </row>
    <row r="13" spans="2:5" ht="17.05" customHeight="1" x14ac:dyDescent="0.55000000000000004">
      <c r="B13" s="265"/>
      <c r="C13" s="256" t="s">
        <v>251</v>
      </c>
      <c r="D13" s="263">
        <f>Übersicht!D32</f>
        <v>3000</v>
      </c>
      <c r="E13" s="263">
        <f>Übersicht!E32</f>
        <v>219.99999999999994</v>
      </c>
    </row>
    <row r="14" spans="2:5" ht="17.05" customHeight="1" x14ac:dyDescent="0.55000000000000004">
      <c r="B14" s="265" t="s">
        <v>255</v>
      </c>
      <c r="C14" s="256" t="s">
        <v>228</v>
      </c>
      <c r="D14" s="263"/>
      <c r="E14" s="263">
        <f>Übersicht!E42</f>
        <v>396.00000000000006</v>
      </c>
    </row>
    <row r="15" spans="2:5" ht="17.05" customHeight="1" x14ac:dyDescent="0.55000000000000004">
      <c r="B15" s="265"/>
      <c r="C15" s="256" t="s">
        <v>263</v>
      </c>
      <c r="D15" s="263"/>
      <c r="E15" s="263">
        <f>Übersicht!E44</f>
        <v>396.00000000000006</v>
      </c>
    </row>
    <row r="16" spans="2:5" ht="17.05" customHeight="1" x14ac:dyDescent="0.55000000000000004">
      <c r="B16" s="265" t="s">
        <v>264</v>
      </c>
      <c r="C16" s="256" t="s">
        <v>265</v>
      </c>
      <c r="D16" s="263"/>
      <c r="E16" s="263">
        <f>Übersicht!E50</f>
        <v>700</v>
      </c>
    </row>
    <row r="17" spans="2:5" ht="17.05" customHeight="1" x14ac:dyDescent="0.55000000000000004">
      <c r="B17" s="265"/>
      <c r="C17" s="256" t="s">
        <v>266</v>
      </c>
      <c r="D17" s="263"/>
      <c r="E17" s="263">
        <f>Übersicht!E51</f>
        <v>40</v>
      </c>
    </row>
    <row r="18" spans="2:5" ht="17.05" customHeight="1" x14ac:dyDescent="0.55000000000000004">
      <c r="B18" s="265"/>
      <c r="C18" s="256" t="s">
        <v>267</v>
      </c>
      <c r="D18" s="264"/>
      <c r="E18" s="263">
        <f>Übersicht!E55</f>
        <v>250</v>
      </c>
    </row>
    <row r="19" spans="2:5" ht="17.05" customHeight="1" x14ac:dyDescent="0.55000000000000004">
      <c r="B19" s="265"/>
      <c r="C19" s="256" t="s">
        <v>268</v>
      </c>
      <c r="D19" s="264"/>
      <c r="E19" s="263">
        <f>Übersicht!E56</f>
        <v>290</v>
      </c>
    </row>
    <row r="20" spans="2:5" ht="17.05" customHeight="1" x14ac:dyDescent="0.55000000000000004"/>
    <row r="21" spans="2:5" ht="17.05" customHeight="1" x14ac:dyDescent="0.55000000000000004"/>
    <row r="22" spans="2:5" ht="17.05" customHeight="1" x14ac:dyDescent="0.55000000000000004"/>
    <row r="23" spans="2:5" ht="17.05" customHeight="1" x14ac:dyDescent="0.55000000000000004"/>
    <row r="24" spans="2:5" ht="17.05" customHeight="1" x14ac:dyDescent="0.55000000000000004"/>
    <row r="25" spans="2:5" ht="17.05" customHeight="1" x14ac:dyDescent="0.55000000000000004"/>
    <row r="26" spans="2:5" ht="17.05" customHeight="1" x14ac:dyDescent="0.55000000000000004"/>
    <row r="27" spans="2:5" ht="17.05" customHeight="1" x14ac:dyDescent="0.55000000000000004"/>
    <row r="28" spans="2:5" ht="17.05" customHeight="1" x14ac:dyDescent="0.55000000000000004"/>
    <row r="29" spans="2:5" ht="17.05" customHeight="1" x14ac:dyDescent="0.55000000000000004"/>
    <row r="30" spans="2:5" ht="17.05" customHeight="1" x14ac:dyDescent="0.55000000000000004"/>
    <row r="31" spans="2:5" ht="17.05" customHeight="1" x14ac:dyDescent="0.55000000000000004"/>
    <row r="32" spans="2:5" ht="17.05" customHeight="1" x14ac:dyDescent="0.55000000000000004"/>
    <row r="33" ht="17.05" customHeight="1" x14ac:dyDescent="0.55000000000000004"/>
    <row r="34" ht="17.05" customHeight="1" x14ac:dyDescent="0.55000000000000004"/>
    <row r="35" ht="17.05" customHeight="1" x14ac:dyDescent="0.55000000000000004"/>
    <row r="36" ht="17.05" customHeight="1" x14ac:dyDescent="0.55000000000000004"/>
    <row r="37" ht="17.05" customHeight="1" x14ac:dyDescent="0.55000000000000004"/>
    <row r="38" ht="17.05" customHeight="1" x14ac:dyDescent="0.55000000000000004"/>
    <row r="39" ht="17.05" customHeight="1" x14ac:dyDescent="0.55000000000000004"/>
    <row r="40" ht="17.05" customHeight="1" x14ac:dyDescent="0.55000000000000004"/>
    <row r="41" ht="17.05" customHeight="1" x14ac:dyDescent="0.55000000000000004"/>
    <row r="42" ht="17.05" customHeight="1" x14ac:dyDescent="0.55000000000000004"/>
    <row r="43" ht="17.05" customHeight="1" x14ac:dyDescent="0.55000000000000004"/>
    <row r="44" ht="17.05" customHeight="1" x14ac:dyDescent="0.55000000000000004"/>
    <row r="45" ht="17.05" customHeight="1" x14ac:dyDescent="0.55000000000000004"/>
    <row r="46" ht="17.05" customHeight="1" x14ac:dyDescent="0.55000000000000004"/>
    <row r="47" ht="17.05" customHeight="1" x14ac:dyDescent="0.55000000000000004"/>
    <row r="48" ht="17.05" customHeight="1" x14ac:dyDescent="0.55000000000000004"/>
    <row r="49" ht="17.05" customHeight="1" x14ac:dyDescent="0.55000000000000004"/>
    <row r="50" ht="17.05" customHeight="1" x14ac:dyDescent="0.55000000000000004"/>
    <row r="51" ht="17.05" customHeight="1" x14ac:dyDescent="0.55000000000000004"/>
    <row r="52" ht="17.05" customHeight="1" x14ac:dyDescent="0.55000000000000004"/>
    <row r="53" ht="17.05" customHeight="1" x14ac:dyDescent="0.55000000000000004"/>
    <row r="54" ht="17.05" customHeight="1" x14ac:dyDescent="0.55000000000000004"/>
    <row r="55" ht="17.05" customHeight="1" x14ac:dyDescent="0.55000000000000004"/>
    <row r="56" ht="17.05" customHeight="1" x14ac:dyDescent="0.55000000000000004"/>
    <row r="57" ht="17.05" customHeight="1" x14ac:dyDescent="0.55000000000000004"/>
  </sheetData>
  <mergeCells count="6">
    <mergeCell ref="B16:B19"/>
    <mergeCell ref="B1:C1"/>
    <mergeCell ref="B5:C5"/>
    <mergeCell ref="B6:B8"/>
    <mergeCell ref="B10:B13"/>
    <mergeCell ref="B14:B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529C-D356-40EC-A558-B40EB09B0882}">
  <dimension ref="B1:H56"/>
  <sheetViews>
    <sheetView topLeftCell="A29" workbookViewId="0">
      <selection activeCell="B37" sqref="B37:C37"/>
    </sheetView>
  </sheetViews>
  <sheetFormatPr baseColWidth="10" defaultRowHeight="14.4" x14ac:dyDescent="0.55000000000000004"/>
  <cols>
    <col min="1" max="2" width="10.9453125" style="13"/>
    <col min="3" max="3" width="30.578125" style="13" customWidth="1"/>
    <col min="4" max="9" width="10.9453125" style="13"/>
    <col min="10" max="10" width="29.41796875" style="13" customWidth="1"/>
    <col min="11" max="16384" width="10.9453125" style="13"/>
  </cols>
  <sheetData>
    <row r="1" spans="2:8" ht="12.9" customHeight="1" x14ac:dyDescent="0.55000000000000004">
      <c r="B1" s="266" t="s">
        <v>236</v>
      </c>
      <c r="C1" s="266"/>
    </row>
    <row r="2" spans="2:8" x14ac:dyDescent="0.55000000000000004">
      <c r="B2" s="262" t="s">
        <v>260</v>
      </c>
    </row>
    <row r="5" spans="2:8" x14ac:dyDescent="0.55000000000000004">
      <c r="B5" s="267" t="str">
        <f>$B$2</f>
        <v>Fernverkehr</v>
      </c>
      <c r="C5" s="268"/>
      <c r="D5" s="259" t="s">
        <v>239</v>
      </c>
      <c r="E5" s="259" t="s">
        <v>240</v>
      </c>
    </row>
    <row r="6" spans="2:8" x14ac:dyDescent="0.55000000000000004">
      <c r="B6" s="265" t="s">
        <v>23</v>
      </c>
      <c r="C6" s="256" t="s">
        <v>228</v>
      </c>
      <c r="D6" s="257">
        <f>INDEX(BEV_2030_motor!$H$6:$R$6,$H6)</f>
        <v>450</v>
      </c>
      <c r="E6" s="257">
        <f>INDEX(FCEV_2030_motor!$H$6:$R$6,$H6)</f>
        <v>450</v>
      </c>
      <c r="H6" s="13">
        <v>1</v>
      </c>
    </row>
    <row r="7" spans="2:8" x14ac:dyDescent="0.55000000000000004">
      <c r="B7" s="265"/>
      <c r="C7" s="256" t="s">
        <v>229</v>
      </c>
      <c r="D7" s="257">
        <f>INDEX(BEV_2030_motor!$H$6:$R$6,$H7)</f>
        <v>607.5</v>
      </c>
      <c r="E7" s="257">
        <f>INDEX(FCEV_2030_motor!$H$6:$R$6,$H7)</f>
        <v>607.5</v>
      </c>
      <c r="H7" s="13">
        <v>2</v>
      </c>
    </row>
    <row r="8" spans="2:8" x14ac:dyDescent="0.55000000000000004">
      <c r="B8" s="265"/>
      <c r="C8" s="256" t="s">
        <v>230</v>
      </c>
      <c r="D8" s="257">
        <f>INDEX(BEV_2030_motor!$H$6:$R$6,$H8)</f>
        <v>4000</v>
      </c>
      <c r="E8" s="257">
        <f>INDEX(FCEV_2030_motor!$H$6:$R$6,$H8)</f>
        <v>4000</v>
      </c>
      <c r="H8" s="13">
        <v>3</v>
      </c>
    </row>
    <row r="9" spans="2:8" x14ac:dyDescent="0.55000000000000004">
      <c r="B9" s="265"/>
      <c r="C9" s="256" t="s">
        <v>231</v>
      </c>
      <c r="D9" s="257">
        <f>INDEX(BEV_2030_motor!$H$6:$R$6,$H9)</f>
        <v>4000</v>
      </c>
      <c r="E9" s="257">
        <f>INDEX(FCEV_2030_motor!$H$6:$R$6,$H9)</f>
        <v>4000</v>
      </c>
      <c r="H9" s="13">
        <v>4</v>
      </c>
    </row>
    <row r="10" spans="2:8" x14ac:dyDescent="0.55000000000000004">
      <c r="B10" s="265"/>
      <c r="C10" s="256" t="s">
        <v>232</v>
      </c>
      <c r="D10" s="257">
        <f>INDEX(BEV_2030_motor!$H$6:$R$6,$H10)</f>
        <v>8000</v>
      </c>
      <c r="E10" s="257">
        <f>INDEX(FCEV_2030_motor!$H$6:$R$6,$H10)</f>
        <v>8000</v>
      </c>
      <c r="H10" s="13">
        <v>5</v>
      </c>
    </row>
    <row r="11" spans="2:8" x14ac:dyDescent="0.55000000000000004">
      <c r="B11" s="265"/>
      <c r="C11" s="256" t="s">
        <v>233</v>
      </c>
      <c r="D11" s="257">
        <f>INDEX(BEV_2030_motor!$H$6:$R$6,$H11)</f>
        <v>1074.3275505331846</v>
      </c>
      <c r="E11" s="257">
        <f>INDEX(FCEV_2030_motor!$H$6:$R$6,$H11)</f>
        <v>1074.3275505331846</v>
      </c>
      <c r="H11" s="13">
        <v>6</v>
      </c>
    </row>
    <row r="12" spans="2:8" x14ac:dyDescent="0.55000000000000004">
      <c r="B12" s="265"/>
      <c r="C12" s="256" t="s">
        <v>234</v>
      </c>
      <c r="D12" s="257">
        <f>INDEX(BEV_2030_motor!$H$6:$R$6,$H12)</f>
        <v>1450.3421932197994</v>
      </c>
      <c r="E12" s="257">
        <f>INDEX(FCEV_2030_motor!$H$6:$R$6,$H12)</f>
        <v>1450.3421932197994</v>
      </c>
      <c r="H12" s="13">
        <v>7</v>
      </c>
    </row>
    <row r="13" spans="2:8" x14ac:dyDescent="0.55000000000000004">
      <c r="B13" s="265"/>
      <c r="C13" s="256" t="s">
        <v>235</v>
      </c>
      <c r="D13" s="258">
        <f>INDEX(BEV_2030_motor!$H$6:$R$6,$H13)</f>
        <v>0.94499999999999995</v>
      </c>
      <c r="E13" s="258">
        <f>INDEX(FCEV_2030_motor!$H$6:$R$6,$H13)</f>
        <v>0.94499999999999995</v>
      </c>
      <c r="H13" s="13">
        <v>8</v>
      </c>
    </row>
    <row r="14" spans="2:8" x14ac:dyDescent="0.55000000000000004">
      <c r="B14" s="265"/>
      <c r="C14" s="256" t="s">
        <v>237</v>
      </c>
      <c r="D14" s="257">
        <f>INDEX(BEV_2030_motor!$H$6:$R$6,$H14)</f>
        <v>5000</v>
      </c>
      <c r="E14" s="257">
        <f>INDEX(FCEV_2030_motor!$H$6:$R$6,$H14)</f>
        <v>5000</v>
      </c>
      <c r="H14" s="13">
        <v>9</v>
      </c>
    </row>
    <row r="15" spans="2:8" x14ac:dyDescent="0.55000000000000004">
      <c r="B15" s="265"/>
      <c r="C15" s="256" t="s">
        <v>238</v>
      </c>
      <c r="D15" s="257">
        <f>INDEX(BEV_2030_motor!$H$6:$R$6,$H15)</f>
        <v>859.46204042654767</v>
      </c>
      <c r="E15" s="257">
        <f>INDEX(FCEV_2030_motor!$H$6:$R$6,$H15)</f>
        <v>859.46204042654767</v>
      </c>
      <c r="H15" s="13">
        <v>10</v>
      </c>
    </row>
    <row r="16" spans="2:8" x14ac:dyDescent="0.55000000000000004">
      <c r="B16" s="265"/>
      <c r="C16" s="256" t="s">
        <v>37</v>
      </c>
      <c r="D16" s="258">
        <f>INDEX(BEV_2030_motor!$H$6:$R$6,$H16)</f>
        <v>0.6</v>
      </c>
      <c r="E16" s="258">
        <f>INDEX(FCEV_2030_motor!$H$6:$R$6,$H16)</f>
        <v>0.6</v>
      </c>
      <c r="H16" s="13">
        <v>11</v>
      </c>
    </row>
    <row r="18" spans="2:8" x14ac:dyDescent="0.55000000000000004">
      <c r="B18" s="267" t="str">
        <f>$B$2</f>
        <v>Fernverkehr</v>
      </c>
      <c r="C18" s="268"/>
      <c r="D18" s="259" t="s">
        <v>239</v>
      </c>
      <c r="E18" s="259" t="s">
        <v>240</v>
      </c>
    </row>
    <row r="19" spans="2:8" x14ac:dyDescent="0.55000000000000004">
      <c r="B19" s="265" t="s">
        <v>241</v>
      </c>
      <c r="C19" s="256" t="s">
        <v>228</v>
      </c>
      <c r="D19" s="257">
        <f>INDEX(BEV_2030_FU!$H$6:$R$6,$H19)</f>
        <v>700</v>
      </c>
      <c r="E19" s="257">
        <f>INDEX(FCEV_2030_FU!$H$6:$R$6,$H19)</f>
        <v>700</v>
      </c>
      <c r="H19" s="13">
        <v>1</v>
      </c>
    </row>
    <row r="20" spans="2:8" x14ac:dyDescent="0.55000000000000004">
      <c r="B20" s="265"/>
      <c r="C20" s="256" t="s">
        <v>229</v>
      </c>
      <c r="D20" s="257">
        <f>INDEX(BEV_2030_FU!$H$6:$R$6,$H20)</f>
        <v>875</v>
      </c>
      <c r="E20" s="257">
        <f>INDEX(FCEV_2030_FU!$H$6:$R$6,$H20)</f>
        <v>875</v>
      </c>
      <c r="H20" s="13">
        <v>2</v>
      </c>
    </row>
    <row r="21" spans="2:8" x14ac:dyDescent="0.55000000000000004">
      <c r="B21" s="265"/>
      <c r="C21" s="256" t="s">
        <v>242</v>
      </c>
      <c r="D21" s="258">
        <f>INDEX(BEV_2030_FU!$H$6:$R$6,$H21)</f>
        <v>0.97</v>
      </c>
      <c r="E21" s="258">
        <f>INDEX(FCEV_2030_FU!$H$6:$R$6,$H21)</f>
        <v>0.97</v>
      </c>
      <c r="H21" s="13">
        <v>8</v>
      </c>
    </row>
    <row r="22" spans="2:8" x14ac:dyDescent="0.55000000000000004">
      <c r="B22" s="265"/>
      <c r="C22" s="256" t="s">
        <v>243</v>
      </c>
      <c r="D22" s="258">
        <f>INDEX(BEV_2030_FU!$H$6:$R$6,$H22)</f>
        <v>0.97</v>
      </c>
      <c r="E22" s="258">
        <f>INDEX(FCEV_2030_FU!$H$6:$R$6,$H22)</f>
        <v>0.97</v>
      </c>
      <c r="H22" s="13">
        <v>9</v>
      </c>
    </row>
    <row r="24" spans="2:8" x14ac:dyDescent="0.55000000000000004">
      <c r="B24" s="267" t="str">
        <f>$B$2</f>
        <v>Fernverkehr</v>
      </c>
      <c r="C24" s="268"/>
      <c r="D24" s="259" t="s">
        <v>239</v>
      </c>
      <c r="E24" s="259" t="s">
        <v>240</v>
      </c>
    </row>
    <row r="25" spans="2:8" x14ac:dyDescent="0.55000000000000004">
      <c r="B25" s="265" t="s">
        <v>24</v>
      </c>
      <c r="C25" s="256" t="s">
        <v>244</v>
      </c>
      <c r="D25" s="257">
        <f>INDEX(BEV_2030_battery!$H$6:$R$6,$H25)</f>
        <v>900</v>
      </c>
      <c r="E25" s="257">
        <f>INDEX(FCEV_2030_battery!$H$6:$R$6,$H25)</f>
        <v>65.999999999999986</v>
      </c>
      <c r="H25" s="13">
        <v>1</v>
      </c>
    </row>
    <row r="26" spans="2:8" x14ac:dyDescent="0.55000000000000004">
      <c r="B26" s="265"/>
      <c r="C26" s="256" t="s">
        <v>245</v>
      </c>
      <c r="D26" s="257">
        <f>INDEX(BEV_2030_battery!$H$6:$R$6,$H26)</f>
        <v>22.5</v>
      </c>
      <c r="E26" s="257">
        <f>INDEX(FCEV_2030_battery!$H$6:$R$6,$H26)</f>
        <v>1.6499999999999997</v>
      </c>
      <c r="H26" s="13">
        <v>2</v>
      </c>
    </row>
    <row r="27" spans="2:8" x14ac:dyDescent="0.55000000000000004">
      <c r="B27" s="265"/>
      <c r="C27" s="256" t="s">
        <v>246</v>
      </c>
      <c r="D27" s="257">
        <f>INDEX(BEV_2030_battery!$H$6:$R$6,$H27)</f>
        <v>877.5</v>
      </c>
      <c r="E27" s="257">
        <f>INDEX(FCEV_2030_battery!$H$6:$R$6,$H27)</f>
        <v>64.34999999999998</v>
      </c>
      <c r="H27" s="13">
        <v>3</v>
      </c>
    </row>
    <row r="28" spans="2:8" x14ac:dyDescent="0.55000000000000004">
      <c r="B28" s="265"/>
      <c r="C28" s="256" t="s">
        <v>247</v>
      </c>
      <c r="D28" s="257">
        <f>INDEX(BEV_2030_battery!$H$6:$R$6,$H28)</f>
        <v>855</v>
      </c>
      <c r="E28" s="257">
        <f>INDEX(FCEV_2030_battery!$H$6:$R$6,$H28)</f>
        <v>62.699999999999982</v>
      </c>
      <c r="H28" s="13">
        <v>4</v>
      </c>
    </row>
    <row r="29" spans="2:8" x14ac:dyDescent="0.55000000000000004">
      <c r="B29" s="265"/>
      <c r="C29" s="256" t="s">
        <v>248</v>
      </c>
      <c r="D29" s="257">
        <f>INDEX(BEV_2030_battery!$H$6:$R$6,$H29)</f>
        <v>400</v>
      </c>
      <c r="E29" s="257">
        <f>INDEX(FCEV_2030_battery!$H$6:$R$6,$H29)</f>
        <v>400</v>
      </c>
      <c r="H29" s="13">
        <v>5</v>
      </c>
    </row>
    <row r="30" spans="2:8" x14ac:dyDescent="0.55000000000000004">
      <c r="B30" s="265"/>
      <c r="C30" s="256" t="s">
        <v>249</v>
      </c>
      <c r="D30" s="257">
        <f>INDEX(BEV_2030_battery!$H$6:$R$6,$H30)</f>
        <v>735</v>
      </c>
      <c r="E30" s="257">
        <f>INDEX(FCEV_2030_battery!$H$6:$R$6,$H30)</f>
        <v>98.999999999999986</v>
      </c>
      <c r="H30" s="13">
        <v>6</v>
      </c>
    </row>
    <row r="31" spans="2:8" x14ac:dyDescent="0.55000000000000004">
      <c r="B31" s="265"/>
      <c r="C31" s="256" t="s">
        <v>250</v>
      </c>
      <c r="D31" s="257">
        <f>INDEX(BEV_2030_battery!$H$6:$R$6,$H31)</f>
        <v>735</v>
      </c>
      <c r="E31" s="257">
        <f>INDEX(FCEV_2030_battery!$H$6:$R$6,$H31)</f>
        <v>247.49999999999997</v>
      </c>
      <c r="H31" s="13">
        <v>7</v>
      </c>
    </row>
    <row r="32" spans="2:8" x14ac:dyDescent="0.55000000000000004">
      <c r="B32" s="265"/>
      <c r="C32" s="256" t="s">
        <v>251</v>
      </c>
      <c r="D32" s="257">
        <f>INDEX(BEV_2030_battery!$H$6:$R$6,$H32)</f>
        <v>3000</v>
      </c>
      <c r="E32" s="257">
        <f>INDEX(FCEV_2030_battery!$H$6:$R$6,$H32)</f>
        <v>219.99999999999994</v>
      </c>
      <c r="H32" s="13">
        <v>8</v>
      </c>
    </row>
    <row r="33" spans="2:8" x14ac:dyDescent="0.55000000000000004">
      <c r="B33" s="265"/>
      <c r="C33" s="256" t="s">
        <v>252</v>
      </c>
      <c r="D33" s="257">
        <f>INDEX(BEV_2030_battery!$H$6:$R$6,$H33)</f>
        <v>180000</v>
      </c>
      <c r="E33" s="257">
        <f>INDEX(FCEV_2030_battery!$H$6:$R$6,$H33)</f>
        <v>13199.999999999996</v>
      </c>
      <c r="H33" s="13">
        <v>9</v>
      </c>
    </row>
    <row r="34" spans="2:8" x14ac:dyDescent="0.55000000000000004">
      <c r="B34" s="265"/>
      <c r="C34" s="256" t="s">
        <v>253</v>
      </c>
      <c r="D34" s="260">
        <f>INDEX(BEV_2030_battery!$H$6:$R$6,$H34)</f>
        <v>0.2</v>
      </c>
      <c r="E34" s="260">
        <f>INDEX(FCEV_2030_battery!$H$6:$R$6,$H34)</f>
        <v>0</v>
      </c>
      <c r="H34" s="13">
        <v>10</v>
      </c>
    </row>
    <row r="35" spans="2:8" x14ac:dyDescent="0.55000000000000004">
      <c r="B35" s="265"/>
      <c r="C35" s="256" t="s">
        <v>254</v>
      </c>
      <c r="D35" s="257">
        <f>INDEX(BEV_2030_battery!$H$6:$R$6,$H35)</f>
        <v>4275</v>
      </c>
      <c r="E35" s="257">
        <f>INDEX(FCEV_2030_battery!$H$6:$R$6,$H35)</f>
        <v>0</v>
      </c>
      <c r="H35" s="13">
        <v>11</v>
      </c>
    </row>
    <row r="37" spans="2:8" x14ac:dyDescent="0.55000000000000004">
      <c r="B37" s="267" t="str">
        <f>$B$2</f>
        <v>Fernverkehr</v>
      </c>
      <c r="C37" s="268"/>
      <c r="D37" s="259" t="s">
        <v>239</v>
      </c>
      <c r="E37" s="259" t="s">
        <v>240</v>
      </c>
    </row>
    <row r="38" spans="2:8" ht="15" customHeight="1" x14ac:dyDescent="0.55000000000000004">
      <c r="B38" s="269" t="s">
        <v>255</v>
      </c>
      <c r="C38" s="256" t="s">
        <v>256</v>
      </c>
      <c r="D38" s="257"/>
      <c r="E38" s="257">
        <f>INDEX(FCEV_2030_FC!$D$23:$D$32,$H38)</f>
        <v>450</v>
      </c>
      <c r="H38" s="13">
        <v>1</v>
      </c>
    </row>
    <row r="39" spans="2:8" ht="15" customHeight="1" x14ac:dyDescent="0.55000000000000004">
      <c r="B39" s="270"/>
      <c r="C39" s="256" t="s">
        <v>257</v>
      </c>
      <c r="D39" s="257"/>
      <c r="E39" s="257">
        <f>INDEX(FCEV_2030_FC!$D$23:$D$32,$H39)</f>
        <v>495.00000000000006</v>
      </c>
      <c r="H39" s="13">
        <v>2</v>
      </c>
    </row>
    <row r="40" spans="2:8" ht="15" customHeight="1" x14ac:dyDescent="0.55000000000000004">
      <c r="B40" s="270"/>
      <c r="C40" s="256" t="s">
        <v>213</v>
      </c>
      <c r="D40" s="257"/>
      <c r="E40" s="257">
        <f>INDEX(FCEV_2030_FC!$D$23:$D$32,$H40)</f>
        <v>0.8</v>
      </c>
      <c r="H40" s="13">
        <v>3</v>
      </c>
    </row>
    <row r="41" spans="2:8" ht="15" customHeight="1" x14ac:dyDescent="0.55000000000000004">
      <c r="B41" s="270"/>
      <c r="C41" s="256" t="s">
        <v>215</v>
      </c>
      <c r="D41" s="257"/>
      <c r="E41" s="257">
        <f>INDEX(FCEV_2030_FC!$D$23:$D$32,$H41)</f>
        <v>0.19999999999999996</v>
      </c>
      <c r="H41" s="13">
        <v>4</v>
      </c>
    </row>
    <row r="42" spans="2:8" ht="15" customHeight="1" x14ac:dyDescent="0.55000000000000004">
      <c r="B42" s="270"/>
      <c r="C42" s="256" t="s">
        <v>217</v>
      </c>
      <c r="D42" s="257"/>
      <c r="E42" s="257">
        <f>INDEX(FCEV_2030_FC!$D$23:$D$32,$H42)</f>
        <v>396.00000000000006</v>
      </c>
      <c r="H42" s="13">
        <v>5</v>
      </c>
    </row>
    <row r="43" spans="2:8" ht="15" customHeight="1" x14ac:dyDescent="0.55000000000000004">
      <c r="B43" s="270"/>
      <c r="C43" s="256" t="s">
        <v>219</v>
      </c>
      <c r="D43" s="257"/>
      <c r="E43" s="257">
        <f>INDEX(FCEV_2030_FC!$D$23:$D$32,$H43)</f>
        <v>98.999999999999986</v>
      </c>
      <c r="H43" s="13">
        <v>6</v>
      </c>
    </row>
    <row r="44" spans="2:8" ht="15" customHeight="1" x14ac:dyDescent="0.55000000000000004">
      <c r="B44" s="270"/>
      <c r="C44" s="256" t="s">
        <v>221</v>
      </c>
      <c r="D44" s="257"/>
      <c r="E44" s="257">
        <f>INDEX(FCEV_2030_FC!$D$23:$D$32,$H44)</f>
        <v>396.00000000000006</v>
      </c>
      <c r="H44" s="13">
        <v>7</v>
      </c>
    </row>
    <row r="45" spans="2:8" ht="15" customHeight="1" x14ac:dyDescent="0.55000000000000004">
      <c r="B45" s="270"/>
      <c r="C45" s="256" t="s">
        <v>223</v>
      </c>
      <c r="D45" s="258"/>
      <c r="E45" s="257">
        <f>INDEX(FCEV_2030_FC!$D$23:$D$32,$H45)</f>
        <v>263.99999999999994</v>
      </c>
      <c r="H45" s="13">
        <v>8</v>
      </c>
    </row>
    <row r="46" spans="2:8" ht="15" customHeight="1" x14ac:dyDescent="0.55000000000000004">
      <c r="B46" s="270"/>
      <c r="C46" s="256" t="s">
        <v>225</v>
      </c>
      <c r="D46" s="257"/>
      <c r="E46" s="257">
        <f>INDEX(FCEV_2030_FC!$D$23:$D$32,$H46)</f>
        <v>290</v>
      </c>
      <c r="H46" s="13">
        <v>9</v>
      </c>
    </row>
    <row r="47" spans="2:8" ht="15" customHeight="1" x14ac:dyDescent="0.55000000000000004">
      <c r="B47" s="271"/>
      <c r="C47" s="256" t="s">
        <v>227</v>
      </c>
      <c r="D47" s="257"/>
      <c r="E47" s="257">
        <f>INDEX(FCEV_2030_FC!$D$23:$D$32,$H47)</f>
        <v>950</v>
      </c>
      <c r="H47" s="13">
        <v>10</v>
      </c>
    </row>
    <row r="48" spans="2:8" ht="15" customHeight="1" x14ac:dyDescent="0.55000000000000004">
      <c r="B48" s="269" t="s">
        <v>258</v>
      </c>
      <c r="C48" s="256" t="s">
        <v>253</v>
      </c>
      <c r="D48" s="257"/>
      <c r="E48" s="261">
        <f>INDEX(FCEV_2030_FC!$D$13:$D$21,$H48)</f>
        <v>1.3</v>
      </c>
      <c r="H48" s="13">
        <v>1</v>
      </c>
    </row>
    <row r="49" spans="2:8" ht="15" customHeight="1" x14ac:dyDescent="0.55000000000000004">
      <c r="B49" s="270"/>
      <c r="C49" s="256" t="s">
        <v>259</v>
      </c>
      <c r="D49" s="257"/>
      <c r="E49" s="261">
        <f>INDEX(FCEV_2030_FC!$D$13:$D$21,$H49)</f>
        <v>3.9039039039039038</v>
      </c>
      <c r="H49" s="13">
        <v>2</v>
      </c>
    </row>
    <row r="50" spans="2:8" ht="15" customHeight="1" x14ac:dyDescent="0.55000000000000004">
      <c r="B50" s="270"/>
      <c r="C50" s="256" t="s">
        <v>186</v>
      </c>
      <c r="D50" s="257"/>
      <c r="E50" s="257">
        <f>INDEX(FCEV_2030_FC!$D$13:$D$21,$H50)</f>
        <v>700</v>
      </c>
      <c r="H50" s="13">
        <v>3</v>
      </c>
    </row>
    <row r="51" spans="2:8" ht="15" customHeight="1" x14ac:dyDescent="0.55000000000000004">
      <c r="B51" s="270"/>
      <c r="C51" s="256" t="s">
        <v>190</v>
      </c>
      <c r="D51" s="257"/>
      <c r="E51" s="257">
        <f>INDEX(FCEV_2030_FC!$D$13:$D$21,$H51)</f>
        <v>40</v>
      </c>
      <c r="H51" s="13">
        <v>4</v>
      </c>
    </row>
    <row r="52" spans="2:8" ht="15" customHeight="1" x14ac:dyDescent="0.55000000000000004">
      <c r="B52" s="270"/>
      <c r="C52" s="256" t="s">
        <v>193</v>
      </c>
      <c r="D52" s="257"/>
      <c r="E52" s="257">
        <f>INDEX(FCEV_2030_FC!$D$13:$D$21,$H52)</f>
        <v>1000</v>
      </c>
      <c r="H52" s="13">
        <v>5</v>
      </c>
    </row>
    <row r="53" spans="2:8" ht="15" customHeight="1" x14ac:dyDescent="0.55000000000000004">
      <c r="B53" s="270"/>
      <c r="C53" s="256" t="s">
        <v>197</v>
      </c>
      <c r="D53" s="257"/>
      <c r="E53" s="257">
        <f>INDEX(FCEV_2030_FC!$D$13:$D$21,$H53)</f>
        <v>1332</v>
      </c>
      <c r="H53" s="13">
        <v>6</v>
      </c>
    </row>
    <row r="54" spans="2:8" ht="15" customHeight="1" x14ac:dyDescent="0.55000000000000004">
      <c r="B54" s="270"/>
      <c r="C54" s="256" t="s">
        <v>200</v>
      </c>
      <c r="D54" s="257"/>
      <c r="E54" s="257">
        <f>INDEX(FCEV_2030_FC!$D$13:$D$21,$H54)</f>
        <v>1024.6153846153845</v>
      </c>
      <c r="H54" s="13">
        <v>7</v>
      </c>
    </row>
    <row r="55" spans="2:8" x14ac:dyDescent="0.55000000000000004">
      <c r="B55" s="270"/>
      <c r="C55" s="256" t="s">
        <v>204</v>
      </c>
      <c r="D55" s="258"/>
      <c r="E55" s="257">
        <f>INDEX(FCEV_2030_FC!$D$13:$D$21,$H55)</f>
        <v>250</v>
      </c>
      <c r="H55" s="13">
        <v>8</v>
      </c>
    </row>
    <row r="56" spans="2:8" x14ac:dyDescent="0.55000000000000004">
      <c r="B56" s="271"/>
      <c r="C56" s="256" t="s">
        <v>207</v>
      </c>
      <c r="D56" s="258"/>
      <c r="E56" s="257">
        <f>INDEX(FCEV_2030_FC!$D$13:$D$21,$H56)</f>
        <v>290</v>
      </c>
      <c r="H56" s="13">
        <v>9</v>
      </c>
    </row>
  </sheetData>
  <mergeCells count="10">
    <mergeCell ref="B25:B35"/>
    <mergeCell ref="B38:B47"/>
    <mergeCell ref="B48:B56"/>
    <mergeCell ref="B6:B16"/>
    <mergeCell ref="B1:C1"/>
    <mergeCell ref="B19:B22"/>
    <mergeCell ref="B5:C5"/>
    <mergeCell ref="B18:C18"/>
    <mergeCell ref="B24:C24"/>
    <mergeCell ref="B37:C3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CD84-E2DC-4517-94FF-36BEFD2076A7}">
  <dimension ref="B1:AC31"/>
  <sheetViews>
    <sheetView topLeftCell="A2" zoomScale="55" zoomScaleNormal="55" workbookViewId="0">
      <selection activeCell="H7" sqref="H7:R7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/>
    <col min="22" max="22" width="19.83984375" style="2" customWidth="1"/>
    <col min="23" max="23" width="14.41796875" style="2" customWidth="1"/>
    <col min="24" max="24" width="5.83984375" style="2" customWidth="1"/>
    <col min="25" max="25" width="3.41796875" style="2" customWidth="1"/>
    <col min="26" max="26" width="11.41796875" style="2"/>
    <col min="27" max="27" width="7.26171875" style="2" customWidth="1"/>
    <col min="28" max="28" width="11.41796875" style="2"/>
    <col min="29" max="30" width="7.41796875" style="2" customWidth="1"/>
    <col min="31" max="16384" width="11.41796875" style="2"/>
  </cols>
  <sheetData>
    <row r="1" spans="2:29" ht="24" customHeight="1" x14ac:dyDescent="0.55000000000000004">
      <c r="B1" s="1" t="s">
        <v>0</v>
      </c>
    </row>
    <row r="2" spans="2:29" ht="12" customHeight="1" x14ac:dyDescent="0.55000000000000004"/>
    <row r="3" spans="2:29" ht="24" customHeight="1" x14ac:dyDescent="0.55000000000000004">
      <c r="B3" s="3"/>
      <c r="C3" s="293" t="s">
        <v>1</v>
      </c>
      <c r="D3" s="293"/>
      <c r="E3" s="4">
        <v>2030</v>
      </c>
      <c r="F3" s="3"/>
      <c r="H3" s="294" t="s">
        <v>2</v>
      </c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2:29" ht="48" customHeight="1" x14ac:dyDescent="0.55000000000000004">
      <c r="F4" s="5"/>
      <c r="H4" s="288" t="s">
        <v>3</v>
      </c>
      <c r="I4" s="288" t="s">
        <v>4</v>
      </c>
      <c r="J4" s="288" t="s">
        <v>5</v>
      </c>
      <c r="K4" s="288" t="s">
        <v>6</v>
      </c>
      <c r="L4" s="288" t="s">
        <v>7</v>
      </c>
      <c r="M4" s="288" t="s">
        <v>8</v>
      </c>
      <c r="N4" s="288" t="s">
        <v>9</v>
      </c>
      <c r="O4" s="288" t="s">
        <v>10</v>
      </c>
      <c r="P4" s="286" t="s">
        <v>11</v>
      </c>
      <c r="Q4" s="287"/>
      <c r="R4" s="288" t="s">
        <v>12</v>
      </c>
    </row>
    <row r="5" spans="2:29" ht="48" customHeight="1" x14ac:dyDescent="0.55000000000000004">
      <c r="B5" s="290" t="s">
        <v>13</v>
      </c>
      <c r="C5" s="290"/>
      <c r="D5" s="290"/>
      <c r="E5" s="290"/>
      <c r="F5" s="290"/>
      <c r="H5" s="289"/>
      <c r="I5" s="289"/>
      <c r="J5" s="289"/>
      <c r="K5" s="289"/>
      <c r="L5" s="289"/>
      <c r="M5" s="289"/>
      <c r="N5" s="289"/>
      <c r="O5" s="289"/>
      <c r="P5" s="6" t="s">
        <v>14</v>
      </c>
      <c r="Q5" s="7" t="s">
        <v>15</v>
      </c>
      <c r="R5" s="289"/>
      <c r="U5" s="291" t="s">
        <v>16</v>
      </c>
      <c r="V5" s="291"/>
      <c r="W5" s="291"/>
    </row>
    <row r="6" spans="2:29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24</v>
      </c>
      <c r="H6" s="10">
        <v>450</v>
      </c>
      <c r="I6" s="10">
        <v>607.5</v>
      </c>
      <c r="J6" s="10">
        <v>4000</v>
      </c>
      <c r="K6" s="10">
        <v>4000</v>
      </c>
      <c r="L6" s="10">
        <v>8000</v>
      </c>
      <c r="M6" s="10">
        <v>1074.3275505331846</v>
      </c>
      <c r="N6" s="10">
        <v>1450.3421932197994</v>
      </c>
      <c r="O6" s="11">
        <v>0.94499999999999995</v>
      </c>
      <c r="P6" s="10">
        <v>5000</v>
      </c>
      <c r="Q6" s="10">
        <v>859.46204042654767</v>
      </c>
      <c r="R6" s="11">
        <v>0.6</v>
      </c>
      <c r="U6" s="291"/>
      <c r="V6" s="291"/>
      <c r="W6" s="291"/>
    </row>
    <row r="7" spans="2:29" ht="24" customHeight="1" x14ac:dyDescent="0.7">
      <c r="B7" s="12"/>
      <c r="C7" s="12"/>
      <c r="D7" s="12"/>
      <c r="E7" s="12"/>
      <c r="F7" s="12"/>
      <c r="G7" s="13"/>
      <c r="H7" s="14">
        <v>1</v>
      </c>
      <c r="I7" s="14">
        <f>H7+1</f>
        <v>2</v>
      </c>
      <c r="J7" s="14">
        <f t="shared" ref="J7:R7" si="0">I7+1</f>
        <v>3</v>
      </c>
      <c r="K7" s="14">
        <f t="shared" si="0"/>
        <v>4</v>
      </c>
      <c r="L7" s="14">
        <f t="shared" si="0"/>
        <v>5</v>
      </c>
      <c r="M7" s="14">
        <f t="shared" si="0"/>
        <v>6</v>
      </c>
      <c r="N7" s="14">
        <f t="shared" si="0"/>
        <v>7</v>
      </c>
      <c r="O7" s="14">
        <f t="shared" si="0"/>
        <v>8</v>
      </c>
      <c r="P7" s="14">
        <f t="shared" si="0"/>
        <v>9</v>
      </c>
      <c r="Q7" s="14">
        <f t="shared" si="0"/>
        <v>10</v>
      </c>
      <c r="R7" s="14">
        <f t="shared" si="0"/>
        <v>11</v>
      </c>
      <c r="U7" s="15"/>
      <c r="V7" s="16">
        <v>1.9418941324792278</v>
      </c>
      <c r="W7" s="17" t="s">
        <v>17</v>
      </c>
    </row>
    <row r="8" spans="2:29" ht="14.65" customHeight="1" thickBot="1" x14ac:dyDescent="0.6">
      <c r="F8" s="5"/>
      <c r="G8" s="18"/>
      <c r="U8" s="17"/>
      <c r="V8" s="17"/>
      <c r="W8" s="17"/>
    </row>
    <row r="9" spans="2:29" ht="24" customHeight="1" thickTop="1" x14ac:dyDescent="0.55000000000000004">
      <c r="H9" s="19" t="s">
        <v>18</v>
      </c>
      <c r="I9" s="20"/>
      <c r="J9" s="20"/>
      <c r="K9" s="20"/>
      <c r="L9" s="20"/>
      <c r="M9" s="20"/>
      <c r="N9" s="20"/>
      <c r="O9" s="20"/>
      <c r="P9" s="20"/>
      <c r="Q9" s="20"/>
      <c r="R9" s="20"/>
      <c r="AB9" s="21" t="s">
        <v>19</v>
      </c>
      <c r="AC9" s="22"/>
    </row>
    <row r="10" spans="2:29" ht="32.1" customHeight="1" x14ac:dyDescent="0.55000000000000004">
      <c r="B10" s="23">
        <v>9</v>
      </c>
      <c r="D10" s="2" t="s">
        <v>20</v>
      </c>
      <c r="H10" s="279" t="s">
        <v>3</v>
      </c>
      <c r="I10" s="279" t="s">
        <v>4</v>
      </c>
      <c r="J10" s="279" t="s">
        <v>5</v>
      </c>
      <c r="K10" s="279" t="s">
        <v>6</v>
      </c>
      <c r="L10" s="279" t="s">
        <v>7</v>
      </c>
      <c r="M10" s="279" t="s">
        <v>8</v>
      </c>
      <c r="N10" s="279" t="s">
        <v>9</v>
      </c>
      <c r="O10" s="279" t="s">
        <v>10</v>
      </c>
      <c r="P10" s="281" t="s">
        <v>11</v>
      </c>
      <c r="Q10" s="282"/>
      <c r="R10" s="279" t="s">
        <v>12</v>
      </c>
      <c r="AB10" s="283" t="s">
        <v>3</v>
      </c>
      <c r="AC10" s="285"/>
    </row>
    <row r="11" spans="2:29" ht="32.1" customHeight="1" x14ac:dyDescent="0.55000000000000004">
      <c r="B11" s="292"/>
      <c r="C11" s="292"/>
      <c r="D11" s="292"/>
      <c r="E11" s="292"/>
      <c r="F11" s="292"/>
      <c r="H11" s="280"/>
      <c r="I11" s="280"/>
      <c r="J11" s="280"/>
      <c r="K11" s="280"/>
      <c r="L11" s="280"/>
      <c r="M11" s="280"/>
      <c r="N11" s="280"/>
      <c r="O11" s="280"/>
      <c r="P11" s="24" t="s">
        <v>14</v>
      </c>
      <c r="Q11" s="25" t="s">
        <v>15</v>
      </c>
      <c r="R11" s="280"/>
      <c r="AB11" s="284"/>
      <c r="AC11" s="285"/>
    </row>
    <row r="12" spans="2:29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28">
        <v>120</v>
      </c>
      <c r="I12" s="29">
        <v>162</v>
      </c>
      <c r="J12" s="28">
        <v>4000</v>
      </c>
      <c r="K12" s="28">
        <v>4000</v>
      </c>
      <c r="L12" s="28">
        <v>10000</v>
      </c>
      <c r="M12" s="29">
        <v>286.48734680884922</v>
      </c>
      <c r="N12" s="29">
        <v>386.75791819194643</v>
      </c>
      <c r="O12" s="30">
        <v>0.94499999999999995</v>
      </c>
      <c r="P12" s="31">
        <v>5500</v>
      </c>
      <c r="Q12" s="32">
        <v>208.35443404279945</v>
      </c>
      <c r="R12" s="33">
        <v>0.6</v>
      </c>
      <c r="U12" s="2" t="s">
        <v>25</v>
      </c>
      <c r="AB12" s="34">
        <v>120</v>
      </c>
      <c r="AC12" s="35"/>
    </row>
    <row r="13" spans="2:29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28">
        <v>120</v>
      </c>
      <c r="I13" s="29">
        <v>162</v>
      </c>
      <c r="J13" s="28">
        <v>4000</v>
      </c>
      <c r="K13" s="28">
        <v>4000</v>
      </c>
      <c r="L13" s="28">
        <v>10000</v>
      </c>
      <c r="M13" s="29">
        <v>286.48734680884922</v>
      </c>
      <c r="N13" s="29">
        <v>386.75791819194643</v>
      </c>
      <c r="O13" s="30">
        <v>0.94499999999999995</v>
      </c>
      <c r="P13" s="31">
        <v>5500</v>
      </c>
      <c r="Q13" s="32">
        <v>208.35443404279945</v>
      </c>
      <c r="R13" s="33">
        <v>0.6</v>
      </c>
      <c r="U13" s="2" t="s">
        <v>27</v>
      </c>
      <c r="Z13" s="36">
        <v>30</v>
      </c>
      <c r="AA13" s="2" t="s">
        <v>28</v>
      </c>
      <c r="AB13" s="34">
        <v>120</v>
      </c>
      <c r="AC13" s="35"/>
    </row>
    <row r="14" spans="2:29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37" t="s">
        <v>31</v>
      </c>
      <c r="H14" s="38">
        <v>1E-4</v>
      </c>
      <c r="I14" s="38">
        <v>1E-4</v>
      </c>
      <c r="J14" s="38">
        <v>1E-4</v>
      </c>
      <c r="K14" s="38">
        <v>1E-4</v>
      </c>
      <c r="L14" s="38">
        <v>1E-4</v>
      </c>
      <c r="M14" s="38">
        <v>1E-4</v>
      </c>
      <c r="N14" s="38">
        <v>1E-4</v>
      </c>
      <c r="O14" s="38">
        <v>1</v>
      </c>
      <c r="P14" s="39">
        <v>1E-4</v>
      </c>
      <c r="Q14" s="38">
        <v>1E-4</v>
      </c>
      <c r="R14" s="40">
        <v>0.99990000000000001</v>
      </c>
      <c r="U14" s="2" t="s">
        <v>32</v>
      </c>
      <c r="Z14" s="36">
        <v>10</v>
      </c>
      <c r="AA14" s="2" t="s">
        <v>28</v>
      </c>
      <c r="AB14" s="41">
        <v>1E-4</v>
      </c>
      <c r="AC14" s="42"/>
    </row>
    <row r="15" spans="2:29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G15" s="37"/>
      <c r="H15" s="28">
        <v>80</v>
      </c>
      <c r="I15" s="29">
        <v>108</v>
      </c>
      <c r="J15" s="28">
        <v>4000</v>
      </c>
      <c r="K15" s="28">
        <v>4000</v>
      </c>
      <c r="L15" s="28">
        <v>9000</v>
      </c>
      <c r="M15" s="29">
        <v>190.99156453923283</v>
      </c>
      <c r="N15" s="29">
        <v>257.83861212796432</v>
      </c>
      <c r="O15" s="30">
        <v>0.94499999999999995</v>
      </c>
      <c r="P15" s="31">
        <v>5300</v>
      </c>
      <c r="Q15" s="32">
        <v>144.14457701074176</v>
      </c>
      <c r="R15" s="33">
        <v>0.6</v>
      </c>
      <c r="AB15" s="34">
        <v>80</v>
      </c>
      <c r="AC15" s="35"/>
    </row>
    <row r="16" spans="2:29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G16" s="37"/>
      <c r="H16" s="28">
        <v>80</v>
      </c>
      <c r="I16" s="29">
        <v>108</v>
      </c>
      <c r="J16" s="28">
        <v>4000</v>
      </c>
      <c r="K16" s="28">
        <v>4000</v>
      </c>
      <c r="L16" s="28">
        <v>9000</v>
      </c>
      <c r="M16" s="29">
        <v>190.99156453923283</v>
      </c>
      <c r="N16" s="29">
        <v>257.83861212796432</v>
      </c>
      <c r="O16" s="30">
        <v>0.94499999999999995</v>
      </c>
      <c r="P16" s="31">
        <v>5300</v>
      </c>
      <c r="Q16" s="32">
        <v>144.14457701074176</v>
      </c>
      <c r="R16" s="33">
        <v>0.6</v>
      </c>
      <c r="AB16" s="34">
        <v>80</v>
      </c>
      <c r="AC16" s="35"/>
    </row>
    <row r="17" spans="2:29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37" t="s">
        <v>31</v>
      </c>
      <c r="H17" s="38">
        <v>1E-4</v>
      </c>
      <c r="I17" s="38">
        <v>1E-4</v>
      </c>
      <c r="J17" s="38">
        <v>1E-4</v>
      </c>
      <c r="K17" s="38">
        <v>1E-4</v>
      </c>
      <c r="L17" s="38">
        <v>1E-4</v>
      </c>
      <c r="M17" s="38">
        <v>1E-4</v>
      </c>
      <c r="N17" s="38">
        <v>1E-4</v>
      </c>
      <c r="O17" s="38">
        <v>1</v>
      </c>
      <c r="P17" s="39">
        <v>1E-4</v>
      </c>
      <c r="Q17" s="38">
        <v>1E-4</v>
      </c>
      <c r="R17" s="40">
        <v>0.99990000000000001</v>
      </c>
      <c r="U17" s="272" t="s">
        <v>34</v>
      </c>
      <c r="V17" s="272"/>
      <c r="W17" s="272"/>
      <c r="AB17" s="41">
        <v>1E-4</v>
      </c>
      <c r="AC17" s="42"/>
    </row>
    <row r="18" spans="2:29" ht="29.5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G18" s="37"/>
      <c r="H18" s="43">
        <v>450</v>
      </c>
      <c r="I18" s="29">
        <v>607.5</v>
      </c>
      <c r="J18" s="28">
        <v>4000</v>
      </c>
      <c r="K18" s="28">
        <v>4000</v>
      </c>
      <c r="L18" s="28">
        <v>8000</v>
      </c>
      <c r="M18" s="29">
        <v>1074.3275505331846</v>
      </c>
      <c r="N18" s="29">
        <v>1450.3421932197994</v>
      </c>
      <c r="O18" s="30">
        <v>0.94499999999999995</v>
      </c>
      <c r="P18" s="31">
        <v>5000</v>
      </c>
      <c r="Q18" s="32">
        <v>859.46204042654767</v>
      </c>
      <c r="R18" s="33">
        <v>0.6</v>
      </c>
      <c r="U18" s="44"/>
      <c r="V18" s="45" t="s">
        <v>36</v>
      </c>
      <c r="W18" s="46" t="s">
        <v>37</v>
      </c>
      <c r="AB18" s="34">
        <v>500</v>
      </c>
      <c r="AC18" s="35"/>
    </row>
    <row r="19" spans="2:29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37" t="s">
        <v>31</v>
      </c>
      <c r="H19" s="38">
        <v>1E-4</v>
      </c>
      <c r="I19" s="38">
        <v>1E-4</v>
      </c>
      <c r="J19" s="38">
        <v>1E-4</v>
      </c>
      <c r="K19" s="38">
        <v>1E-4</v>
      </c>
      <c r="L19" s="38">
        <v>1E-4</v>
      </c>
      <c r="M19" s="38">
        <v>1E-4</v>
      </c>
      <c r="N19" s="38">
        <v>1E-4</v>
      </c>
      <c r="O19" s="38">
        <v>1</v>
      </c>
      <c r="P19" s="39">
        <v>1E-4</v>
      </c>
      <c r="Q19" s="38">
        <v>1E-4</v>
      </c>
      <c r="R19" s="40">
        <v>0.99990000000000001</v>
      </c>
      <c r="U19" s="47">
        <v>1990</v>
      </c>
      <c r="V19" s="48">
        <v>0.92</v>
      </c>
      <c r="W19" s="49">
        <v>0.55000000000000004</v>
      </c>
      <c r="AB19" s="41">
        <v>1E-4</v>
      </c>
      <c r="AC19" s="42"/>
    </row>
    <row r="20" spans="2:29" ht="24" customHeight="1" x14ac:dyDescent="0.55000000000000004">
      <c r="B20" s="26">
        <v>9</v>
      </c>
      <c r="C20" s="27" t="s">
        <v>35</v>
      </c>
      <c r="D20" s="27" t="s">
        <v>33</v>
      </c>
      <c r="E20" s="27" t="s">
        <v>23</v>
      </c>
      <c r="F20" s="27" t="s">
        <v>24</v>
      </c>
      <c r="G20" s="37"/>
      <c r="H20" s="43">
        <v>450</v>
      </c>
      <c r="I20" s="29">
        <v>607.5</v>
      </c>
      <c r="J20" s="28">
        <v>4000</v>
      </c>
      <c r="K20" s="28">
        <v>4000</v>
      </c>
      <c r="L20" s="28">
        <v>8000</v>
      </c>
      <c r="M20" s="29">
        <v>1074.3275505331846</v>
      </c>
      <c r="N20" s="29">
        <v>1450.3421932197994</v>
      </c>
      <c r="O20" s="30">
        <v>0.94499999999999995</v>
      </c>
      <c r="P20" s="31">
        <v>5000</v>
      </c>
      <c r="Q20" s="32">
        <v>859.46204042654767</v>
      </c>
      <c r="R20" s="33">
        <v>0.6</v>
      </c>
      <c r="U20" s="47">
        <v>2024</v>
      </c>
      <c r="V20" s="48">
        <v>0.93500000000000005</v>
      </c>
      <c r="W20" s="49">
        <v>0.57999999999999996</v>
      </c>
      <c r="AB20" s="34">
        <v>160</v>
      </c>
      <c r="AC20" s="35"/>
    </row>
    <row r="21" spans="2:29" ht="24" customHeight="1" x14ac:dyDescent="0.55000000000000004">
      <c r="B21" s="26">
        <v>0</v>
      </c>
      <c r="C21" s="27" t="s">
        <v>35</v>
      </c>
      <c r="D21" s="27" t="s">
        <v>33</v>
      </c>
      <c r="E21" s="27" t="s">
        <v>23</v>
      </c>
      <c r="F21" s="9" t="s">
        <v>26</v>
      </c>
      <c r="G21" s="37"/>
      <c r="H21" s="43">
        <v>450</v>
      </c>
      <c r="I21" s="29">
        <v>607.5</v>
      </c>
      <c r="J21" s="28">
        <v>4000</v>
      </c>
      <c r="K21" s="28">
        <v>4000</v>
      </c>
      <c r="L21" s="28">
        <v>8000</v>
      </c>
      <c r="M21" s="29">
        <v>1074.3275505331846</v>
      </c>
      <c r="N21" s="29">
        <v>1450.3421932197994</v>
      </c>
      <c r="O21" s="30">
        <v>0.94499999999999995</v>
      </c>
      <c r="P21" s="31">
        <v>5000</v>
      </c>
      <c r="Q21" s="32">
        <v>859.46204042654767</v>
      </c>
      <c r="R21" s="33">
        <v>0.6</v>
      </c>
      <c r="U21" s="47">
        <v>2030</v>
      </c>
      <c r="V21" s="48">
        <v>0.94499999999999995</v>
      </c>
      <c r="W21" s="49">
        <v>0.6</v>
      </c>
      <c r="AB21" s="34">
        <v>160</v>
      </c>
      <c r="AC21" s="35"/>
    </row>
    <row r="22" spans="2:29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37" t="s">
        <v>31</v>
      </c>
      <c r="H22" s="38">
        <v>1E-4</v>
      </c>
      <c r="I22" s="38">
        <v>1E-4</v>
      </c>
      <c r="J22" s="38">
        <v>1E-4</v>
      </c>
      <c r="K22" s="38">
        <v>1E-4</v>
      </c>
      <c r="L22" s="38">
        <v>1E-4</v>
      </c>
      <c r="M22" s="38">
        <v>1E-4</v>
      </c>
      <c r="N22" s="38">
        <v>1E-4</v>
      </c>
      <c r="O22" s="38">
        <v>1</v>
      </c>
      <c r="P22" s="39">
        <v>1E-4</v>
      </c>
      <c r="Q22" s="38">
        <v>1E-4</v>
      </c>
      <c r="R22" s="40">
        <v>0.99990000000000001</v>
      </c>
      <c r="U22" s="50">
        <v>2050</v>
      </c>
      <c r="V22" s="51">
        <v>0.95499999999999996</v>
      </c>
      <c r="W22" s="52">
        <v>0.65</v>
      </c>
      <c r="AB22" s="41">
        <v>1E-4</v>
      </c>
      <c r="AC22" s="42"/>
    </row>
    <row r="23" spans="2:29" ht="22.9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43">
        <v>450</v>
      </c>
      <c r="I23" s="29">
        <v>607.5</v>
      </c>
      <c r="J23" s="28">
        <v>4000</v>
      </c>
      <c r="K23" s="28">
        <v>4000</v>
      </c>
      <c r="L23" s="28">
        <v>8000</v>
      </c>
      <c r="M23" s="29">
        <v>1074.3275505331846</v>
      </c>
      <c r="N23" s="29">
        <v>1450.3421932197994</v>
      </c>
      <c r="O23" s="30">
        <v>0.94499999999999995</v>
      </c>
      <c r="P23" s="31">
        <v>5000</v>
      </c>
      <c r="Q23" s="32">
        <v>859.46204042654767</v>
      </c>
      <c r="R23" s="33">
        <v>0.6</v>
      </c>
      <c r="AB23" s="34">
        <v>500</v>
      </c>
      <c r="AC23" s="35"/>
    </row>
    <row r="24" spans="2:29" ht="24" customHeight="1" thickBot="1" x14ac:dyDescent="0.6">
      <c r="C24" s="53"/>
      <c r="D24" s="54"/>
      <c r="E24" s="54"/>
      <c r="F24" s="54"/>
      <c r="G24" s="54"/>
      <c r="H24" s="273"/>
      <c r="I24" s="273"/>
      <c r="J24" s="273"/>
      <c r="K24" s="273"/>
      <c r="L24" s="55"/>
      <c r="M24" s="55"/>
      <c r="N24" s="55"/>
      <c r="O24" s="55"/>
      <c r="P24" s="55"/>
      <c r="Q24" s="55"/>
      <c r="R24" s="55"/>
      <c r="U24" s="2" t="s">
        <v>38</v>
      </c>
      <c r="AB24" s="56"/>
      <c r="AC24" s="57"/>
    </row>
    <row r="25" spans="2:29" ht="24" customHeight="1" thickTop="1" x14ac:dyDescent="0.55000000000000004">
      <c r="H25" s="3" t="s">
        <v>39</v>
      </c>
      <c r="I25" s="3"/>
      <c r="J25" s="3"/>
      <c r="K25" s="58">
        <v>9549.3046514662965</v>
      </c>
      <c r="L25" s="59"/>
      <c r="M25" s="60"/>
      <c r="N25" s="274" t="s">
        <v>40</v>
      </c>
      <c r="O25" s="274"/>
      <c r="P25" s="274"/>
      <c r="Q25" s="274"/>
      <c r="R25" s="61"/>
      <c r="U25" s="275" t="s">
        <v>41</v>
      </c>
      <c r="V25" s="275"/>
      <c r="W25" s="275"/>
    </row>
    <row r="26" spans="2:29" ht="24" customHeight="1" x14ac:dyDescent="0.55000000000000004">
      <c r="L26" s="60"/>
      <c r="M26" s="60"/>
      <c r="N26" s="63" t="s">
        <v>21</v>
      </c>
      <c r="O26" s="63" t="s">
        <v>21</v>
      </c>
      <c r="P26" s="64" t="s">
        <v>35</v>
      </c>
      <c r="Q26" s="64" t="s">
        <v>35</v>
      </c>
      <c r="R26" s="65"/>
      <c r="U26" s="275"/>
      <c r="V26" s="275"/>
      <c r="W26" s="275"/>
    </row>
    <row r="27" spans="2:29" ht="24" customHeight="1" x14ac:dyDescent="0.55000000000000004">
      <c r="J27" s="66"/>
      <c r="K27" s="66"/>
      <c r="L27" s="60"/>
      <c r="M27" s="60"/>
      <c r="N27" s="67" t="s">
        <v>33</v>
      </c>
      <c r="O27" s="67" t="s">
        <v>22</v>
      </c>
      <c r="P27" s="67" t="s">
        <v>33</v>
      </c>
      <c r="Q27" s="67" t="s">
        <v>22</v>
      </c>
      <c r="R27" s="65"/>
      <c r="U27" s="68"/>
    </row>
    <row r="28" spans="2:29" ht="24" customHeight="1" x14ac:dyDescent="0.55000000000000004">
      <c r="J28" s="66"/>
      <c r="K28" s="66"/>
      <c r="L28" s="60"/>
      <c r="M28" s="60"/>
      <c r="N28" s="69">
        <v>1.35</v>
      </c>
      <c r="O28" s="69">
        <v>1.35</v>
      </c>
      <c r="P28" s="69">
        <v>1.35</v>
      </c>
      <c r="Q28" s="70">
        <v>1.35</v>
      </c>
      <c r="R28" s="65"/>
    </row>
    <row r="29" spans="2:29" ht="10" customHeight="1" thickBot="1" x14ac:dyDescent="0.6">
      <c r="D29" s="62"/>
      <c r="J29" s="66"/>
      <c r="K29" s="66"/>
      <c r="L29" s="60"/>
      <c r="M29" s="60"/>
    </row>
    <row r="30" spans="2:29" ht="18.899999999999999" thickTop="1" thickBot="1" x14ac:dyDescent="0.6">
      <c r="J30" s="276" t="s">
        <v>19</v>
      </c>
      <c r="K30" s="277"/>
      <c r="L30" s="277"/>
      <c r="M30" s="278"/>
      <c r="N30" s="71">
        <v>1.35</v>
      </c>
      <c r="O30" s="72">
        <v>1.35</v>
      </c>
      <c r="P30" s="72">
        <v>1.35</v>
      </c>
      <c r="Q30" s="73">
        <v>1.1499999999999999</v>
      </c>
    </row>
    <row r="31" spans="2:29" ht="14.7" thickTop="1" x14ac:dyDescent="0.55000000000000004"/>
  </sheetData>
  <mergeCells count="32">
    <mergeCell ref="C3:D3"/>
    <mergeCell ref="H3:R3"/>
    <mergeCell ref="H4:H5"/>
    <mergeCell ref="I4:I5"/>
    <mergeCell ref="J4:J5"/>
    <mergeCell ref="K4:K5"/>
    <mergeCell ref="L4:L5"/>
    <mergeCell ref="M4:M5"/>
    <mergeCell ref="N4:N5"/>
    <mergeCell ref="O4:O5"/>
    <mergeCell ref="AC10:AC11"/>
    <mergeCell ref="P4:Q4"/>
    <mergeCell ref="R4:R5"/>
    <mergeCell ref="B5:F5"/>
    <mergeCell ref="U5:W6"/>
    <mergeCell ref="H10:H11"/>
    <mergeCell ref="I10:I11"/>
    <mergeCell ref="J10:J11"/>
    <mergeCell ref="K10:K11"/>
    <mergeCell ref="L10:L11"/>
    <mergeCell ref="M10:M11"/>
    <mergeCell ref="B11:F11"/>
    <mergeCell ref="N10:N11"/>
    <mergeCell ref="O10:O11"/>
    <mergeCell ref="P10:Q10"/>
    <mergeCell ref="R10:R11"/>
    <mergeCell ref="AB10:AB11"/>
    <mergeCell ref="U17:W17"/>
    <mergeCell ref="H24:K24"/>
    <mergeCell ref="N25:Q25"/>
    <mergeCell ref="U25:W26"/>
    <mergeCell ref="J30:M30"/>
  </mergeCells>
  <conditionalFormatting sqref="B12:B23">
    <cfRule type="cellIs" dxfId="9" priority="1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1016-8417-4167-BDA8-285491632A67}">
  <dimension ref="B1:Y23"/>
  <sheetViews>
    <sheetView zoomScale="60" zoomScaleNormal="60" workbookViewId="0">
      <selection activeCell="H4" sqref="H4:R5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 customWidth="1"/>
    <col min="22" max="22" width="18.83984375" style="2" customWidth="1"/>
    <col min="23" max="23" width="5.83984375" style="2" customWidth="1"/>
    <col min="24" max="16384" width="11.41796875" style="2"/>
  </cols>
  <sheetData>
    <row r="1" spans="2:25" ht="24" customHeight="1" x14ac:dyDescent="0.55000000000000004">
      <c r="B1" s="1" t="s">
        <v>42</v>
      </c>
    </row>
    <row r="2" spans="2:25" ht="12" customHeight="1" x14ac:dyDescent="0.55000000000000004"/>
    <row r="3" spans="2:25" ht="24" customHeight="1" x14ac:dyDescent="0.55000000000000004">
      <c r="H3" s="294" t="s">
        <v>42</v>
      </c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2:25" ht="28.15" customHeight="1" x14ac:dyDescent="0.55000000000000004">
      <c r="F4" s="5"/>
      <c r="H4" s="288" t="s">
        <v>3</v>
      </c>
      <c r="I4" s="288" t="s">
        <v>4</v>
      </c>
      <c r="J4" s="288"/>
      <c r="K4" s="288"/>
      <c r="L4" s="288"/>
      <c r="M4" s="288"/>
      <c r="N4" s="288"/>
      <c r="O4" s="286" t="s">
        <v>43</v>
      </c>
      <c r="P4" s="287"/>
      <c r="Q4" s="74"/>
      <c r="R4" s="288"/>
      <c r="U4" s="75" t="s">
        <v>1</v>
      </c>
      <c r="V4" s="4">
        <v>2030</v>
      </c>
    </row>
    <row r="5" spans="2:25" ht="48" customHeight="1" x14ac:dyDescent="0.55000000000000004">
      <c r="B5" s="290" t="s">
        <v>13</v>
      </c>
      <c r="C5" s="290"/>
      <c r="D5" s="290"/>
      <c r="E5" s="290"/>
      <c r="F5" s="290"/>
      <c r="H5" s="289"/>
      <c r="I5" s="289"/>
      <c r="J5" s="289"/>
      <c r="K5" s="289"/>
      <c r="L5" s="289"/>
      <c r="M5" s="289"/>
      <c r="N5" s="289"/>
      <c r="O5" s="6" t="s">
        <v>44</v>
      </c>
      <c r="P5" s="6" t="s">
        <v>45</v>
      </c>
      <c r="Q5" s="7"/>
      <c r="R5" s="289"/>
    </row>
    <row r="6" spans="2:25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24</v>
      </c>
      <c r="H6" s="76">
        <v>700</v>
      </c>
      <c r="I6" s="76">
        <v>875</v>
      </c>
      <c r="J6" s="76"/>
      <c r="K6" s="76"/>
      <c r="L6" s="76"/>
      <c r="M6" s="76"/>
      <c r="N6" s="76"/>
      <c r="O6" s="77">
        <v>0.97</v>
      </c>
      <c r="P6" s="77">
        <v>0.97</v>
      </c>
      <c r="Q6" s="76"/>
      <c r="R6" s="77"/>
    </row>
    <row r="7" spans="2:25" ht="24" customHeight="1" x14ac:dyDescent="0.55000000000000004">
      <c r="B7" s="12"/>
      <c r="C7" s="12"/>
      <c r="D7" s="12"/>
      <c r="E7" s="12"/>
      <c r="F7" s="78"/>
      <c r="G7" s="296"/>
      <c r="H7" s="14">
        <v>1</v>
      </c>
      <c r="I7" s="14">
        <f>H7+1</f>
        <v>2</v>
      </c>
      <c r="J7" s="14">
        <f t="shared" ref="J7:R7" si="0">I7+1</f>
        <v>3</v>
      </c>
      <c r="K7" s="14">
        <f t="shared" si="0"/>
        <v>4</v>
      </c>
      <c r="L7" s="14">
        <f t="shared" si="0"/>
        <v>5</v>
      </c>
      <c r="M7" s="14">
        <f t="shared" si="0"/>
        <v>6</v>
      </c>
      <c r="N7" s="14">
        <f t="shared" si="0"/>
        <v>7</v>
      </c>
      <c r="O7" s="14">
        <f t="shared" si="0"/>
        <v>8</v>
      </c>
      <c r="P7" s="14">
        <f t="shared" si="0"/>
        <v>9</v>
      </c>
      <c r="Q7" s="14">
        <f t="shared" si="0"/>
        <v>10</v>
      </c>
      <c r="R7" s="14">
        <f t="shared" si="0"/>
        <v>11</v>
      </c>
    </row>
    <row r="8" spans="2:25" ht="11.5" customHeight="1" x14ac:dyDescent="0.55000000000000004">
      <c r="F8" s="5"/>
      <c r="G8" s="296"/>
    </row>
    <row r="9" spans="2:25" ht="24" customHeight="1" x14ac:dyDescent="0.55000000000000004">
      <c r="H9" s="297" t="s">
        <v>46</v>
      </c>
      <c r="I9" s="298"/>
      <c r="J9" s="298"/>
      <c r="K9" s="298"/>
      <c r="L9" s="298"/>
      <c r="M9" s="298"/>
      <c r="N9" s="298"/>
      <c r="O9" s="298"/>
      <c r="P9" s="298"/>
      <c r="Q9" s="298"/>
      <c r="R9" s="298"/>
      <c r="X9" s="79" t="s">
        <v>19</v>
      </c>
      <c r="Y9" s="80"/>
    </row>
    <row r="10" spans="2:25" ht="32.1" customHeight="1" x14ac:dyDescent="0.55000000000000004">
      <c r="B10" s="81">
        <v>9</v>
      </c>
      <c r="H10" s="279" t="s">
        <v>3</v>
      </c>
      <c r="I10" s="279" t="s">
        <v>4</v>
      </c>
      <c r="J10" s="299" t="s">
        <v>47</v>
      </c>
      <c r="K10" s="300"/>
      <c r="L10" s="303">
        <v>1.25</v>
      </c>
      <c r="M10" s="279"/>
      <c r="N10" s="279"/>
      <c r="O10" s="281" t="s">
        <v>43</v>
      </c>
      <c r="P10" s="282"/>
      <c r="Q10" s="82"/>
      <c r="R10" s="279"/>
      <c r="X10" s="279" t="s">
        <v>3</v>
      </c>
      <c r="Y10" s="80"/>
    </row>
    <row r="11" spans="2:25" ht="32.1" customHeight="1" x14ac:dyDescent="0.55000000000000004">
      <c r="B11" s="292" t="s">
        <v>48</v>
      </c>
      <c r="C11" s="292"/>
      <c r="D11" s="292"/>
      <c r="E11" s="292"/>
      <c r="F11" s="292"/>
      <c r="H11" s="280"/>
      <c r="I11" s="280"/>
      <c r="J11" s="301"/>
      <c r="K11" s="302"/>
      <c r="L11" s="304"/>
      <c r="M11" s="280"/>
      <c r="N11" s="280"/>
      <c r="O11" s="24" t="s">
        <v>44</v>
      </c>
      <c r="P11" s="24" t="s">
        <v>45</v>
      </c>
      <c r="Q11" s="25"/>
      <c r="R11" s="280"/>
      <c r="X11" s="280"/>
      <c r="Y11" s="80"/>
    </row>
    <row r="12" spans="2:25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83">
        <v>125</v>
      </c>
      <c r="I12" s="84">
        <v>156.25</v>
      </c>
      <c r="J12" s="85"/>
      <c r="K12" s="85"/>
      <c r="L12" s="85"/>
      <c r="M12" s="84"/>
      <c r="N12" s="84"/>
      <c r="O12" s="86">
        <v>0.97</v>
      </c>
      <c r="P12" s="86">
        <v>0.97</v>
      </c>
      <c r="Q12" s="87"/>
      <c r="R12" s="88"/>
      <c r="X12" s="83">
        <v>125</v>
      </c>
      <c r="Y12" s="80"/>
    </row>
    <row r="13" spans="2:25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83">
        <v>125</v>
      </c>
      <c r="I13" s="84">
        <v>156.25</v>
      </c>
      <c r="J13" s="85"/>
      <c r="K13" s="85"/>
      <c r="L13" s="85"/>
      <c r="M13" s="84"/>
      <c r="N13" s="84"/>
      <c r="O13" s="86">
        <v>0.97</v>
      </c>
      <c r="P13" s="86">
        <v>0.97</v>
      </c>
      <c r="Q13" s="87"/>
      <c r="R13" s="88"/>
      <c r="X13" s="83">
        <v>125</v>
      </c>
      <c r="Y13" s="80"/>
    </row>
    <row r="14" spans="2:25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89" t="s">
        <v>49</v>
      </c>
      <c r="H14" s="90">
        <v>1E-4</v>
      </c>
      <c r="I14" s="90">
        <v>1E-4</v>
      </c>
      <c r="J14" s="85"/>
      <c r="K14" s="85"/>
      <c r="L14" s="85"/>
      <c r="M14" s="84"/>
      <c r="N14" s="84"/>
      <c r="O14" s="90">
        <v>1</v>
      </c>
      <c r="P14" s="90">
        <v>1</v>
      </c>
      <c r="Q14" s="87"/>
      <c r="R14" s="88"/>
      <c r="X14" s="90">
        <v>1E-4</v>
      </c>
      <c r="Y14" s="80"/>
    </row>
    <row r="15" spans="2:25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H15" s="83">
        <v>85</v>
      </c>
      <c r="I15" s="84">
        <v>106.25</v>
      </c>
      <c r="J15" s="85"/>
      <c r="K15" s="85"/>
      <c r="L15" s="85"/>
      <c r="M15" s="84"/>
      <c r="N15" s="84"/>
      <c r="O15" s="86">
        <v>0.97</v>
      </c>
      <c r="P15" s="86">
        <v>0.97</v>
      </c>
      <c r="Q15" s="87"/>
      <c r="R15" s="88"/>
      <c r="U15" s="272" t="s">
        <v>50</v>
      </c>
      <c r="V15" s="272"/>
      <c r="X15" s="83">
        <v>85</v>
      </c>
      <c r="Y15" s="80"/>
    </row>
    <row r="16" spans="2:25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H16" s="83">
        <v>85</v>
      </c>
      <c r="I16" s="84">
        <v>106.25</v>
      </c>
      <c r="J16" s="85"/>
      <c r="K16" s="85"/>
      <c r="L16" s="85"/>
      <c r="M16" s="84"/>
      <c r="N16" s="84"/>
      <c r="O16" s="86">
        <v>0.97</v>
      </c>
      <c r="P16" s="86">
        <v>0.97</v>
      </c>
      <c r="Q16" s="87"/>
      <c r="R16" s="88"/>
      <c r="U16" s="44"/>
      <c r="V16" s="45" t="s">
        <v>51</v>
      </c>
      <c r="X16" s="83">
        <v>85</v>
      </c>
      <c r="Y16" s="80"/>
    </row>
    <row r="17" spans="2:25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89" t="s">
        <v>49</v>
      </c>
      <c r="H17" s="90">
        <v>1E-4</v>
      </c>
      <c r="I17" s="90">
        <v>1E-4</v>
      </c>
      <c r="J17" s="85"/>
      <c r="K17" s="85"/>
      <c r="L17" s="85"/>
      <c r="M17" s="84"/>
      <c r="N17" s="84"/>
      <c r="O17" s="90">
        <v>1</v>
      </c>
      <c r="P17" s="90">
        <v>1</v>
      </c>
      <c r="Q17" s="87"/>
      <c r="R17" s="88"/>
      <c r="U17" s="47">
        <v>1990</v>
      </c>
      <c r="V17" s="48">
        <v>0.95</v>
      </c>
      <c r="X17" s="90">
        <v>1E-4</v>
      </c>
      <c r="Y17" s="80"/>
    </row>
    <row r="18" spans="2:25" ht="24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H18" s="91">
        <v>550</v>
      </c>
      <c r="I18" s="84">
        <v>687.5</v>
      </c>
      <c r="J18" s="85"/>
      <c r="K18" s="85"/>
      <c r="L18" s="85"/>
      <c r="M18" s="84"/>
      <c r="N18" s="84"/>
      <c r="O18" s="86">
        <v>0.97</v>
      </c>
      <c r="P18" s="86">
        <v>0.97</v>
      </c>
      <c r="Q18" s="87"/>
      <c r="R18" s="88"/>
      <c r="U18" s="47">
        <v>2024</v>
      </c>
      <c r="V18" s="48">
        <v>0.96</v>
      </c>
      <c r="X18" s="83">
        <v>420</v>
      </c>
      <c r="Y18" s="80"/>
    </row>
    <row r="19" spans="2:25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89" t="s">
        <v>49</v>
      </c>
      <c r="H19" s="90">
        <v>1E-4</v>
      </c>
      <c r="I19" s="90">
        <v>1E-4</v>
      </c>
      <c r="J19" s="85"/>
      <c r="K19" s="85"/>
      <c r="L19" s="85"/>
      <c r="M19" s="84"/>
      <c r="N19" s="84"/>
      <c r="O19" s="90">
        <v>1</v>
      </c>
      <c r="P19" s="90">
        <v>1</v>
      </c>
      <c r="Q19" s="87"/>
      <c r="R19" s="88"/>
      <c r="U19" s="47">
        <v>2030</v>
      </c>
      <c r="V19" s="48">
        <v>0.97</v>
      </c>
      <c r="X19" s="90">
        <v>1E-4</v>
      </c>
      <c r="Y19" s="80"/>
    </row>
    <row r="20" spans="2:25" ht="24" customHeight="1" x14ac:dyDescent="0.55000000000000004">
      <c r="B20" s="26">
        <v>9</v>
      </c>
      <c r="C20" s="27" t="s">
        <v>35</v>
      </c>
      <c r="D20" s="27" t="s">
        <v>33</v>
      </c>
      <c r="E20" s="27" t="s">
        <v>23</v>
      </c>
      <c r="F20" s="27" t="s">
        <v>24</v>
      </c>
      <c r="H20" s="91">
        <v>700</v>
      </c>
      <c r="I20" s="84">
        <v>875</v>
      </c>
      <c r="J20" s="85"/>
      <c r="K20" s="85"/>
      <c r="L20" s="85"/>
      <c r="M20" s="84"/>
      <c r="N20" s="84"/>
      <c r="O20" s="86">
        <v>0.97</v>
      </c>
      <c r="P20" s="86">
        <v>0.97</v>
      </c>
      <c r="Q20" s="87"/>
      <c r="R20" s="88"/>
      <c r="U20" s="50">
        <v>2050</v>
      </c>
      <c r="V20" s="51">
        <v>0.98</v>
      </c>
      <c r="X20" s="83">
        <v>165</v>
      </c>
      <c r="Y20" s="80"/>
    </row>
    <row r="21" spans="2:25" ht="24" customHeight="1" x14ac:dyDescent="0.55000000000000004">
      <c r="B21" s="26">
        <v>0</v>
      </c>
      <c r="C21" s="27" t="s">
        <v>35</v>
      </c>
      <c r="D21" s="27" t="s">
        <v>33</v>
      </c>
      <c r="E21" s="27" t="s">
        <v>23</v>
      </c>
      <c r="F21" s="9" t="s">
        <v>26</v>
      </c>
      <c r="H21" s="91">
        <v>700</v>
      </c>
      <c r="I21" s="84">
        <v>875</v>
      </c>
      <c r="J21" s="85"/>
      <c r="K21" s="85"/>
      <c r="L21" s="85"/>
      <c r="M21" s="84"/>
      <c r="N21" s="84"/>
      <c r="O21" s="86">
        <v>0.97</v>
      </c>
      <c r="P21" s="86">
        <v>0.97</v>
      </c>
      <c r="Q21" s="87"/>
      <c r="R21" s="88"/>
      <c r="X21" s="83">
        <v>165</v>
      </c>
      <c r="Y21" s="80"/>
    </row>
    <row r="22" spans="2:25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89" t="s">
        <v>49</v>
      </c>
      <c r="H22" s="90">
        <v>1E-4</v>
      </c>
      <c r="I22" s="90">
        <v>1E-4</v>
      </c>
      <c r="J22" s="85"/>
      <c r="K22" s="85"/>
      <c r="L22" s="85"/>
      <c r="M22" s="84"/>
      <c r="N22" s="84"/>
      <c r="O22" s="90">
        <v>1</v>
      </c>
      <c r="P22" s="90">
        <v>1</v>
      </c>
      <c r="Q22" s="87"/>
      <c r="R22" s="88"/>
      <c r="X22" s="90">
        <v>1E-4</v>
      </c>
      <c r="Y22" s="80"/>
    </row>
    <row r="23" spans="2:25" ht="23.5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91">
        <v>550</v>
      </c>
      <c r="I23" s="84">
        <v>687.5</v>
      </c>
      <c r="J23" s="85"/>
      <c r="K23" s="85"/>
      <c r="L23" s="85"/>
      <c r="M23" s="84"/>
      <c r="N23" s="84"/>
      <c r="O23" s="86">
        <v>0.97</v>
      </c>
      <c r="P23" s="86">
        <v>0.97</v>
      </c>
      <c r="Q23" s="87"/>
      <c r="R23" s="88"/>
      <c r="X23" s="83">
        <v>420</v>
      </c>
      <c r="Y23" s="80"/>
    </row>
  </sheetData>
  <mergeCells count="24">
    <mergeCell ref="H3:R3"/>
    <mergeCell ref="H4:H5"/>
    <mergeCell ref="I4:I5"/>
    <mergeCell ref="J4:J5"/>
    <mergeCell ref="K4:K5"/>
    <mergeCell ref="L4:L5"/>
    <mergeCell ref="M4:M5"/>
    <mergeCell ref="N4:N5"/>
    <mergeCell ref="O4:P4"/>
    <mergeCell ref="R4:R5"/>
    <mergeCell ref="R10:R11"/>
    <mergeCell ref="X10:X11"/>
    <mergeCell ref="B11:F11"/>
    <mergeCell ref="U15:V15"/>
    <mergeCell ref="B5:F5"/>
    <mergeCell ref="G7:G8"/>
    <mergeCell ref="H9:R9"/>
    <mergeCell ref="H10:H11"/>
    <mergeCell ref="I10:I11"/>
    <mergeCell ref="J10:K11"/>
    <mergeCell ref="L10:L11"/>
    <mergeCell ref="M10:M11"/>
    <mergeCell ref="N10:N11"/>
    <mergeCell ref="O10:P10"/>
  </mergeCells>
  <conditionalFormatting sqref="B12:B23">
    <cfRule type="cellIs" dxfId="8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A21B-FE82-45AC-9B6B-E4DA85C03CC6}">
  <dimension ref="B1:AO50"/>
  <sheetViews>
    <sheetView zoomScale="60" zoomScaleNormal="60" workbookViewId="0">
      <selection activeCell="O7" sqref="O7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9" style="2" customWidth="1"/>
    <col min="8" max="12" width="12.578125" style="2" customWidth="1"/>
    <col min="13" max="13" width="13.41796875" style="2" customWidth="1"/>
    <col min="14" max="18" width="12.578125" style="2" customWidth="1"/>
    <col min="19" max="19" width="8" style="2" customWidth="1"/>
    <col min="20" max="20" width="21.578125" style="2" customWidth="1"/>
    <col min="21" max="21" width="17.578125" style="2" customWidth="1"/>
    <col min="22" max="22" width="14.41796875" style="2" customWidth="1"/>
    <col min="23" max="24" width="12.578125" style="2" customWidth="1"/>
    <col min="25" max="25" width="13.41796875" style="2" customWidth="1"/>
    <col min="26" max="26" width="20.41796875" style="2" customWidth="1"/>
    <col min="27" max="27" width="10.68359375" style="2" customWidth="1"/>
    <col min="28" max="28" width="12.578125" style="2" customWidth="1"/>
    <col min="29" max="29" width="7.83984375" style="2" customWidth="1"/>
    <col min="30" max="30" width="12.578125" style="2" customWidth="1"/>
    <col min="31" max="31" width="28.26171875" style="2" customWidth="1"/>
    <col min="32" max="32" width="16.83984375" style="2" customWidth="1"/>
    <col min="33" max="33" width="12.578125" style="2" customWidth="1"/>
    <col min="34" max="34" width="4.41796875" style="2" customWidth="1"/>
    <col min="35" max="35" width="17.578125" style="2" customWidth="1"/>
    <col min="36" max="36" width="21.578125" style="2" customWidth="1"/>
    <col min="37" max="37" width="3.26171875" style="2" customWidth="1"/>
    <col min="38" max="50" width="12.578125" style="2" customWidth="1"/>
    <col min="51" max="16384" width="11.41796875" style="2"/>
  </cols>
  <sheetData>
    <row r="1" spans="2:41" ht="24" customHeight="1" x14ac:dyDescent="0.55000000000000004">
      <c r="B1" s="1" t="s">
        <v>52</v>
      </c>
      <c r="P1" s="2">
        <f>H6/300*1000</f>
        <v>3000</v>
      </c>
    </row>
    <row r="2" spans="2:41" ht="12" customHeight="1" x14ac:dyDescent="0.55000000000000004"/>
    <row r="3" spans="2:41" ht="24" customHeight="1" x14ac:dyDescent="0.55000000000000004">
      <c r="B3" s="3"/>
      <c r="C3" s="293" t="s">
        <v>1</v>
      </c>
      <c r="D3" s="293"/>
      <c r="E3" s="4">
        <v>2030</v>
      </c>
      <c r="F3" s="3"/>
      <c r="H3" s="335" t="s">
        <v>53</v>
      </c>
      <c r="I3" s="336"/>
      <c r="J3" s="336"/>
      <c r="K3" s="336"/>
      <c r="L3" s="336"/>
      <c r="M3" s="336"/>
      <c r="N3" s="336"/>
      <c r="O3" s="336"/>
      <c r="P3" s="336"/>
      <c r="Q3" s="336"/>
      <c r="R3" s="337"/>
      <c r="T3" s="65" t="s">
        <v>54</v>
      </c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2:41" ht="42" customHeight="1" x14ac:dyDescent="0.55000000000000004">
      <c r="F4" s="5"/>
      <c r="H4" s="338" t="s">
        <v>55</v>
      </c>
      <c r="I4" s="339"/>
      <c r="J4" s="339"/>
      <c r="K4" s="340"/>
      <c r="L4" s="341" t="s">
        <v>56</v>
      </c>
      <c r="M4" s="343" t="s">
        <v>57</v>
      </c>
      <c r="N4" s="344"/>
      <c r="O4" s="93" t="s">
        <v>58</v>
      </c>
      <c r="P4" s="92" t="s">
        <v>59</v>
      </c>
      <c r="Q4" s="341" t="s">
        <v>60</v>
      </c>
      <c r="R4" s="341" t="s">
        <v>61</v>
      </c>
      <c r="T4" s="65" t="s">
        <v>62</v>
      </c>
      <c r="U4" s="65"/>
      <c r="V4" s="94">
        <v>0.05</v>
      </c>
      <c r="W4" s="65"/>
      <c r="AC4" s="65"/>
      <c r="AD4" s="65"/>
      <c r="AE4" s="65"/>
      <c r="AF4" s="65"/>
      <c r="AG4" s="65"/>
      <c r="AI4" s="2" t="s">
        <v>38</v>
      </c>
      <c r="AJ4" s="95" t="s">
        <v>63</v>
      </c>
    </row>
    <row r="5" spans="2:41" ht="48" customHeight="1" x14ac:dyDescent="0.55000000000000004">
      <c r="B5" s="290" t="s">
        <v>13</v>
      </c>
      <c r="C5" s="290"/>
      <c r="D5" s="290"/>
      <c r="E5" s="290"/>
      <c r="F5" s="290"/>
      <c r="H5" s="96" t="s">
        <v>64</v>
      </c>
      <c r="I5" s="96" t="s">
        <v>65</v>
      </c>
      <c r="J5" s="96" t="s">
        <v>66</v>
      </c>
      <c r="K5" s="96" t="s">
        <v>67</v>
      </c>
      <c r="L5" s="342"/>
      <c r="M5" s="96" t="s">
        <v>68</v>
      </c>
      <c r="N5" s="96" t="s">
        <v>69</v>
      </c>
      <c r="O5" s="96" t="s">
        <v>70</v>
      </c>
      <c r="P5" s="96" t="s">
        <v>71</v>
      </c>
      <c r="Q5" s="342"/>
      <c r="R5" s="342"/>
      <c r="T5" s="65" t="s">
        <v>72</v>
      </c>
      <c r="U5" s="65"/>
      <c r="V5" s="97">
        <v>1.5</v>
      </c>
      <c r="W5" s="65"/>
      <c r="AC5" s="65"/>
      <c r="AD5" s="65"/>
      <c r="AE5" s="65"/>
      <c r="AF5" s="65"/>
      <c r="AG5" s="65"/>
      <c r="AI5" s="98" t="s">
        <v>73</v>
      </c>
      <c r="AJ5" s="98"/>
    </row>
    <row r="6" spans="2:41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24</v>
      </c>
      <c r="H6" s="99">
        <v>900</v>
      </c>
      <c r="I6" s="99">
        <v>22.5</v>
      </c>
      <c r="J6" s="99">
        <v>877.5</v>
      </c>
      <c r="K6" s="99">
        <v>855</v>
      </c>
      <c r="L6" s="99">
        <v>400</v>
      </c>
      <c r="M6" s="99">
        <v>735</v>
      </c>
      <c r="N6" s="99">
        <v>735</v>
      </c>
      <c r="O6" s="99">
        <f>H6/300*1000</f>
        <v>3000</v>
      </c>
      <c r="P6" s="100">
        <v>180000</v>
      </c>
      <c r="Q6" s="101">
        <v>0.2</v>
      </c>
      <c r="R6" s="99">
        <v>4275</v>
      </c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I6" s="102"/>
      <c r="AJ6" s="103" t="s">
        <v>74</v>
      </c>
    </row>
    <row r="7" spans="2:41" ht="24" customHeight="1" x14ac:dyDescent="0.55000000000000004">
      <c r="B7" s="12"/>
      <c r="C7" s="12"/>
      <c r="D7" s="12"/>
      <c r="E7" s="12"/>
      <c r="F7" s="78"/>
      <c r="H7" s="14">
        <v>1</v>
      </c>
      <c r="I7" s="14">
        <f>H7+1</f>
        <v>2</v>
      </c>
      <c r="J7" s="14">
        <f t="shared" ref="J7:R7" si="0">I7+1</f>
        <v>3</v>
      </c>
      <c r="K7" s="14">
        <f t="shared" si="0"/>
        <v>4</v>
      </c>
      <c r="L7" s="14">
        <f t="shared" si="0"/>
        <v>5</v>
      </c>
      <c r="M7" s="14">
        <f t="shared" si="0"/>
        <v>6</v>
      </c>
      <c r="N7" s="14">
        <f t="shared" si="0"/>
        <v>7</v>
      </c>
      <c r="O7" s="14">
        <f t="shared" si="0"/>
        <v>8</v>
      </c>
      <c r="P7" s="14">
        <f t="shared" si="0"/>
        <v>9</v>
      </c>
      <c r="Q7" s="14">
        <f t="shared" si="0"/>
        <v>10</v>
      </c>
      <c r="R7" s="14">
        <f t="shared" si="0"/>
        <v>11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I7" s="102"/>
      <c r="AJ7" s="103" t="s">
        <v>75</v>
      </c>
    </row>
    <row r="8" spans="2:41" ht="9.6" customHeight="1" x14ac:dyDescent="0.55000000000000004">
      <c r="F8" s="5"/>
      <c r="G8" s="18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I8" s="102"/>
      <c r="AJ8" s="102"/>
    </row>
    <row r="9" spans="2:41" ht="24" customHeight="1" x14ac:dyDescent="0.55000000000000004">
      <c r="H9" s="327" t="s">
        <v>76</v>
      </c>
      <c r="I9" s="328"/>
      <c r="J9" s="328"/>
      <c r="K9" s="328"/>
      <c r="L9" s="328"/>
      <c r="M9" s="328"/>
      <c r="N9" s="328"/>
      <c r="O9" s="328"/>
      <c r="P9" s="328"/>
      <c r="Q9" s="328"/>
      <c r="R9" s="329"/>
      <c r="T9" s="105"/>
      <c r="U9" s="106"/>
      <c r="V9" s="107" t="s">
        <v>77</v>
      </c>
      <c r="W9" s="107" t="s">
        <v>78</v>
      </c>
      <c r="X9" s="108"/>
      <c r="Y9" s="65"/>
      <c r="Z9" s="65"/>
      <c r="AA9" s="65"/>
      <c r="AB9" s="65"/>
      <c r="AC9" s="65"/>
      <c r="AD9" s="65"/>
      <c r="AE9" s="65"/>
      <c r="AF9" s="65"/>
      <c r="AG9" s="65"/>
      <c r="AI9" s="102" t="s">
        <v>79</v>
      </c>
      <c r="AJ9" s="102">
        <v>896</v>
      </c>
      <c r="AL9" s="109" t="s">
        <v>19</v>
      </c>
      <c r="AM9" s="110"/>
    </row>
    <row r="10" spans="2:41" ht="34.9" customHeight="1" x14ac:dyDescent="0.55000000000000004">
      <c r="B10" s="81">
        <v>9</v>
      </c>
      <c r="H10" s="330" t="s">
        <v>55</v>
      </c>
      <c r="I10" s="331"/>
      <c r="J10" s="331"/>
      <c r="K10" s="332"/>
      <c r="L10" s="279" t="s">
        <v>56</v>
      </c>
      <c r="M10" s="333" t="s">
        <v>57</v>
      </c>
      <c r="N10" s="334"/>
      <c r="O10" s="112" t="s">
        <v>58</v>
      </c>
      <c r="P10" s="111" t="s">
        <v>59</v>
      </c>
      <c r="Q10" s="279" t="s">
        <v>60</v>
      </c>
      <c r="R10" s="279" t="s">
        <v>61</v>
      </c>
      <c r="T10" s="107" t="s">
        <v>80</v>
      </c>
      <c r="U10" s="107"/>
      <c r="V10" s="113">
        <v>2.5000000000000001E-2</v>
      </c>
      <c r="W10" s="113">
        <v>0.97499999999999998</v>
      </c>
      <c r="X10" s="114"/>
      <c r="Y10" s="65"/>
      <c r="Z10" s="65"/>
      <c r="AA10" s="65"/>
      <c r="AB10" s="65"/>
      <c r="AC10" s="65"/>
      <c r="AD10" s="65"/>
      <c r="AE10" s="65"/>
      <c r="AF10" s="65"/>
      <c r="AG10" s="65"/>
      <c r="AI10" s="102" t="s">
        <v>81</v>
      </c>
      <c r="AJ10" s="102">
        <v>435</v>
      </c>
      <c r="AL10" s="323" t="s">
        <v>55</v>
      </c>
      <c r="AM10" s="324"/>
      <c r="AN10" s="324"/>
      <c r="AO10" s="325"/>
    </row>
    <row r="11" spans="2:41" ht="24" customHeight="1" x14ac:dyDescent="0.55000000000000004">
      <c r="B11" s="292" t="s">
        <v>48</v>
      </c>
      <c r="C11" s="292"/>
      <c r="D11" s="292"/>
      <c r="E11" s="292"/>
      <c r="F11" s="292"/>
      <c r="H11" s="24" t="s">
        <v>64</v>
      </c>
      <c r="I11" s="24" t="s">
        <v>65</v>
      </c>
      <c r="J11" s="24" t="s">
        <v>66</v>
      </c>
      <c r="K11" s="24" t="s">
        <v>67</v>
      </c>
      <c r="L11" s="280"/>
      <c r="M11" s="24" t="s">
        <v>68</v>
      </c>
      <c r="N11" s="24" t="s">
        <v>69</v>
      </c>
      <c r="O11" s="24" t="s">
        <v>70</v>
      </c>
      <c r="P11" s="24" t="s">
        <v>71</v>
      </c>
      <c r="Q11" s="280"/>
      <c r="R11" s="280"/>
      <c r="T11" s="107" t="s">
        <v>82</v>
      </c>
      <c r="U11" s="107"/>
      <c r="V11" s="115">
        <v>15</v>
      </c>
      <c r="W11" s="115">
        <v>50</v>
      </c>
      <c r="X11" s="107" t="s">
        <v>83</v>
      </c>
      <c r="Y11" s="65"/>
      <c r="Z11" s="65"/>
      <c r="AA11" s="65"/>
      <c r="AB11" s="65"/>
      <c r="AC11" s="65"/>
      <c r="AD11" s="65"/>
      <c r="AE11" s="65"/>
      <c r="AF11" s="65"/>
      <c r="AG11" s="65"/>
      <c r="AI11" s="102" t="s">
        <v>84</v>
      </c>
      <c r="AJ11" s="102">
        <v>1779</v>
      </c>
      <c r="AL11" s="24" t="s">
        <v>64</v>
      </c>
      <c r="AM11" s="110"/>
    </row>
    <row r="12" spans="2:41" ht="24" customHeight="1" x14ac:dyDescent="0.55000000000000004">
      <c r="B12" s="26">
        <v>0</v>
      </c>
      <c r="C12" s="27" t="s">
        <v>21</v>
      </c>
      <c r="D12" s="27" t="s">
        <v>22</v>
      </c>
      <c r="E12" s="26" t="s">
        <v>23</v>
      </c>
      <c r="F12" s="26" t="s">
        <v>24</v>
      </c>
      <c r="H12" s="116">
        <v>90</v>
      </c>
      <c r="I12" s="87">
        <v>2.25</v>
      </c>
      <c r="J12" s="87">
        <v>87.75</v>
      </c>
      <c r="K12" s="87">
        <v>85.5</v>
      </c>
      <c r="L12" s="117">
        <v>400</v>
      </c>
      <c r="M12" s="87">
        <v>131.25</v>
      </c>
      <c r="N12" s="87">
        <v>131.25</v>
      </c>
      <c r="O12" s="87">
        <v>360</v>
      </c>
      <c r="P12" s="87">
        <v>18000</v>
      </c>
      <c r="Q12" s="118">
        <v>0.15</v>
      </c>
      <c r="R12" s="87">
        <v>570</v>
      </c>
      <c r="T12" s="107"/>
      <c r="U12" s="107"/>
      <c r="V12" s="107"/>
      <c r="W12" s="115"/>
      <c r="X12" s="107"/>
      <c r="Y12" s="65"/>
      <c r="Z12" s="65"/>
      <c r="AA12" s="65"/>
      <c r="AB12" s="65"/>
      <c r="AC12" s="65"/>
      <c r="AD12" s="65"/>
      <c r="AE12" s="65"/>
      <c r="AF12" s="65"/>
      <c r="AG12" s="65"/>
      <c r="AI12" s="102" t="s">
        <v>85</v>
      </c>
      <c r="AJ12" s="102">
        <v>131</v>
      </c>
      <c r="AL12" s="116">
        <v>90</v>
      </c>
      <c r="AM12" s="110"/>
    </row>
    <row r="13" spans="2:41" ht="24" customHeight="1" x14ac:dyDescent="0.55000000000000004">
      <c r="B13" s="26">
        <v>0</v>
      </c>
      <c r="C13" s="27" t="s">
        <v>21</v>
      </c>
      <c r="D13" s="27" t="s">
        <v>22</v>
      </c>
      <c r="E13" s="26" t="s">
        <v>23</v>
      </c>
      <c r="F13" s="9" t="s">
        <v>26</v>
      </c>
      <c r="H13" s="119">
        <v>22</v>
      </c>
      <c r="I13" s="87">
        <v>0.55000000000000004</v>
      </c>
      <c r="J13" s="87">
        <v>21.45</v>
      </c>
      <c r="K13" s="87">
        <v>20.9</v>
      </c>
      <c r="L13" s="117">
        <v>400</v>
      </c>
      <c r="M13" s="120">
        <v>33</v>
      </c>
      <c r="N13" s="87">
        <v>82.5</v>
      </c>
      <c r="O13" s="87">
        <v>88</v>
      </c>
      <c r="P13" s="87">
        <v>4400</v>
      </c>
      <c r="Q13" s="118"/>
      <c r="R13" s="87"/>
      <c r="T13" s="65"/>
      <c r="U13" s="65"/>
      <c r="V13" s="65"/>
      <c r="W13" s="121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I13" s="102" t="s">
        <v>86</v>
      </c>
      <c r="AJ13" s="102">
        <v>377</v>
      </c>
      <c r="AL13" s="119">
        <v>0</v>
      </c>
      <c r="AM13" s="110"/>
    </row>
    <row r="14" spans="2:41" ht="24" customHeight="1" x14ac:dyDescent="0.55000000000000004">
      <c r="B14" s="26">
        <v>0</v>
      </c>
      <c r="C14" s="27" t="s">
        <v>21</v>
      </c>
      <c r="D14" s="27" t="s">
        <v>22</v>
      </c>
      <c r="E14" s="26" t="s">
        <v>29</v>
      </c>
      <c r="F14" s="26" t="s">
        <v>30</v>
      </c>
      <c r="G14" s="37" t="s">
        <v>31</v>
      </c>
      <c r="H14" s="90">
        <v>1E-4</v>
      </c>
      <c r="I14" s="90">
        <v>1E-10</v>
      </c>
      <c r="J14" s="122">
        <v>1.0500000000000001E-10</v>
      </c>
      <c r="K14" s="90">
        <v>1E-4</v>
      </c>
      <c r="L14" s="90">
        <v>1E-4</v>
      </c>
      <c r="M14" s="90">
        <v>1E-4</v>
      </c>
      <c r="N14" s="90">
        <v>1E-4</v>
      </c>
      <c r="O14" s="90">
        <v>1E-4</v>
      </c>
      <c r="P14" s="90">
        <v>1E-4</v>
      </c>
      <c r="Q14" s="90">
        <v>1E-4</v>
      </c>
      <c r="R14" s="90">
        <v>0.99990000000000001</v>
      </c>
      <c r="T14" s="65" t="s">
        <v>87</v>
      </c>
      <c r="U14" s="65"/>
      <c r="V14" s="107"/>
      <c r="W14" s="115">
        <v>400</v>
      </c>
      <c r="X14" s="123" t="s">
        <v>88</v>
      </c>
      <c r="Y14" s="124"/>
      <c r="Z14" s="124"/>
      <c r="AA14" s="124"/>
      <c r="AB14" s="124"/>
      <c r="AC14" s="124"/>
      <c r="AD14" s="124"/>
      <c r="AE14" s="124"/>
      <c r="AF14" s="124"/>
      <c r="AG14" s="124"/>
      <c r="AI14" s="102" t="s">
        <v>89</v>
      </c>
      <c r="AJ14" s="102">
        <v>457</v>
      </c>
      <c r="AL14" s="90">
        <v>1E-4</v>
      </c>
      <c r="AM14" s="110"/>
    </row>
    <row r="15" spans="2:41" ht="24" customHeight="1" x14ac:dyDescent="0.55000000000000004">
      <c r="B15" s="26">
        <v>0</v>
      </c>
      <c r="C15" s="27" t="s">
        <v>21</v>
      </c>
      <c r="D15" s="27" t="s">
        <v>33</v>
      </c>
      <c r="E15" s="26" t="s">
        <v>23</v>
      </c>
      <c r="F15" s="26" t="s">
        <v>24</v>
      </c>
      <c r="H15" s="116">
        <v>60</v>
      </c>
      <c r="I15" s="87">
        <v>1.5</v>
      </c>
      <c r="J15" s="87">
        <v>58.5</v>
      </c>
      <c r="K15" s="87">
        <v>57</v>
      </c>
      <c r="L15" s="117">
        <v>400</v>
      </c>
      <c r="M15" s="87">
        <v>89.25</v>
      </c>
      <c r="N15" s="87">
        <v>89.25</v>
      </c>
      <c r="O15" s="87">
        <v>240</v>
      </c>
      <c r="P15" s="87">
        <v>12000</v>
      </c>
      <c r="Q15" s="118">
        <v>0.13</v>
      </c>
      <c r="R15" s="87">
        <v>438.46153846153845</v>
      </c>
      <c r="T15" s="65" t="s">
        <v>90</v>
      </c>
      <c r="U15" s="65"/>
      <c r="V15" s="65"/>
      <c r="W15" s="121">
        <v>0.95</v>
      </c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I15" s="102" t="s">
        <v>91</v>
      </c>
      <c r="AJ15" s="102">
        <v>460</v>
      </c>
      <c r="AL15" s="116">
        <v>60</v>
      </c>
      <c r="AM15" s="110"/>
    </row>
    <row r="16" spans="2:41" ht="24" customHeight="1" x14ac:dyDescent="0.55000000000000004">
      <c r="B16" s="26">
        <v>0</v>
      </c>
      <c r="C16" s="27" t="s">
        <v>21</v>
      </c>
      <c r="D16" s="27" t="s">
        <v>33</v>
      </c>
      <c r="E16" s="26" t="s">
        <v>23</v>
      </c>
      <c r="F16" s="9" t="s">
        <v>26</v>
      </c>
      <c r="H16" s="119">
        <v>20.533333333333331</v>
      </c>
      <c r="I16" s="87">
        <v>0.51333333333333331</v>
      </c>
      <c r="J16" s="87">
        <v>20.019999999999996</v>
      </c>
      <c r="K16" s="87">
        <v>19.506666666666664</v>
      </c>
      <c r="L16" s="117">
        <v>400</v>
      </c>
      <c r="M16" s="120">
        <v>30.799999999999997</v>
      </c>
      <c r="N16" s="87">
        <v>77</v>
      </c>
      <c r="O16" s="87">
        <v>82.133333333333326</v>
      </c>
      <c r="P16" s="87">
        <v>4106.6666666666661</v>
      </c>
      <c r="Q16" s="118"/>
      <c r="R16" s="87"/>
      <c r="T16" s="65" t="s">
        <v>92</v>
      </c>
      <c r="U16" s="65"/>
      <c r="V16" s="65"/>
      <c r="W16" s="121">
        <v>0.97</v>
      </c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I16" s="102" t="s">
        <v>93</v>
      </c>
      <c r="AJ16" s="102">
        <v>439</v>
      </c>
      <c r="AL16" s="119">
        <v>0</v>
      </c>
      <c r="AM16" s="110"/>
    </row>
    <row r="17" spans="2:39" ht="24" customHeight="1" x14ac:dyDescent="0.55000000000000004">
      <c r="B17" s="26">
        <v>0</v>
      </c>
      <c r="C17" s="27" t="s">
        <v>21</v>
      </c>
      <c r="D17" s="27" t="s">
        <v>33</v>
      </c>
      <c r="E17" s="26" t="s">
        <v>29</v>
      </c>
      <c r="F17" s="26" t="s">
        <v>30</v>
      </c>
      <c r="G17" s="37" t="s">
        <v>31</v>
      </c>
      <c r="H17" s="90">
        <v>1E-4</v>
      </c>
      <c r="I17" s="90">
        <v>1E-10</v>
      </c>
      <c r="J17" s="122">
        <v>1.0500000000000001E-10</v>
      </c>
      <c r="K17" s="90">
        <v>1E-4</v>
      </c>
      <c r="L17" s="90">
        <v>1E-4</v>
      </c>
      <c r="M17" s="90">
        <v>1E-4</v>
      </c>
      <c r="N17" s="90">
        <v>1E-4</v>
      </c>
      <c r="O17" s="90">
        <v>1E-4</v>
      </c>
      <c r="P17" s="90">
        <v>1E-4</v>
      </c>
      <c r="Q17" s="90">
        <v>1E-4</v>
      </c>
      <c r="R17" s="90">
        <v>0.99990000000000001</v>
      </c>
      <c r="AI17" s="102" t="s">
        <v>94</v>
      </c>
      <c r="AJ17" s="102" t="s">
        <v>95</v>
      </c>
      <c r="AL17" s="90">
        <v>1E-4</v>
      </c>
      <c r="AM17" s="110"/>
    </row>
    <row r="18" spans="2:39" ht="24" customHeight="1" x14ac:dyDescent="0.55000000000000004">
      <c r="B18" s="26">
        <v>0</v>
      </c>
      <c r="C18" s="27" t="s">
        <v>35</v>
      </c>
      <c r="D18" s="27" t="s">
        <v>22</v>
      </c>
      <c r="E18" s="26" t="s">
        <v>23</v>
      </c>
      <c r="F18" s="9" t="s">
        <v>26</v>
      </c>
      <c r="H18" s="119">
        <v>65.999999999999986</v>
      </c>
      <c r="I18" s="87">
        <v>1.6499999999999997</v>
      </c>
      <c r="J18" s="87">
        <v>64.34999999999998</v>
      </c>
      <c r="K18" s="87">
        <v>62.699999999999982</v>
      </c>
      <c r="L18" s="117">
        <v>400</v>
      </c>
      <c r="M18" s="120">
        <v>98.999999999999986</v>
      </c>
      <c r="N18" s="87">
        <v>247.49999999999997</v>
      </c>
      <c r="O18" s="87">
        <v>263.99999999999994</v>
      </c>
      <c r="P18" s="87">
        <v>13199.999999999996</v>
      </c>
      <c r="Q18" s="118"/>
      <c r="R18" s="87"/>
      <c r="T18" s="125" t="s">
        <v>96</v>
      </c>
      <c r="U18" s="126"/>
      <c r="V18" s="308"/>
      <c r="W18" s="308"/>
      <c r="Y18" s="127"/>
      <c r="Z18" s="128"/>
      <c r="AA18" s="129" t="s">
        <v>97</v>
      </c>
      <c r="AB18" s="130" t="s">
        <v>101</v>
      </c>
      <c r="AC18" s="3"/>
      <c r="AD18" s="3" t="s">
        <v>98</v>
      </c>
      <c r="AE18" s="131"/>
      <c r="AF18" s="326"/>
      <c r="AG18" s="326"/>
      <c r="AI18" s="102" t="s">
        <v>99</v>
      </c>
      <c r="AJ18" s="102">
        <v>128</v>
      </c>
      <c r="AL18" s="119">
        <v>0</v>
      </c>
      <c r="AM18" s="110"/>
    </row>
    <row r="19" spans="2:39" ht="24" customHeight="1" x14ac:dyDescent="0.55000000000000004">
      <c r="B19" s="26">
        <v>0</v>
      </c>
      <c r="C19" s="27" t="s">
        <v>35</v>
      </c>
      <c r="D19" s="27" t="s">
        <v>22</v>
      </c>
      <c r="E19" s="26" t="s">
        <v>29</v>
      </c>
      <c r="F19" s="26" t="s">
        <v>30</v>
      </c>
      <c r="G19" s="37" t="s">
        <v>31</v>
      </c>
      <c r="H19" s="90">
        <v>1E-4</v>
      </c>
      <c r="I19" s="90">
        <v>1E-10</v>
      </c>
      <c r="J19" s="122">
        <v>1.0500000000000001E-10</v>
      </c>
      <c r="K19" s="90">
        <v>1E-4</v>
      </c>
      <c r="L19" s="90">
        <v>1E-4</v>
      </c>
      <c r="M19" s="90">
        <v>1E-4</v>
      </c>
      <c r="N19" s="90">
        <v>1E-4</v>
      </c>
      <c r="O19" s="90">
        <v>1E-4</v>
      </c>
      <c r="P19" s="90">
        <v>1E-4</v>
      </c>
      <c r="Q19" s="90">
        <v>1E-4</v>
      </c>
      <c r="R19" s="90">
        <v>0.99990000000000001</v>
      </c>
      <c r="T19" s="132" t="s">
        <v>100</v>
      </c>
      <c r="U19" s="132"/>
      <c r="V19" s="132"/>
      <c r="W19" s="132"/>
      <c r="Y19" s="133"/>
      <c r="Z19" s="128"/>
      <c r="AA19" s="3"/>
      <c r="AB19" s="3"/>
      <c r="AC19" s="3"/>
      <c r="AD19" s="3" t="s">
        <v>101</v>
      </c>
      <c r="AE19" s="133"/>
      <c r="AF19" s="133"/>
      <c r="AG19" s="133"/>
      <c r="AI19" s="102" t="s">
        <v>102</v>
      </c>
      <c r="AJ19" s="102">
        <v>710</v>
      </c>
      <c r="AL19" s="90">
        <v>1E-4</v>
      </c>
      <c r="AM19" s="110"/>
    </row>
    <row r="20" spans="2:39" ht="24" customHeight="1" x14ac:dyDescent="0.55000000000000004">
      <c r="B20" s="26">
        <v>9</v>
      </c>
      <c r="C20" s="27" t="s">
        <v>35</v>
      </c>
      <c r="D20" s="27" t="s">
        <v>33</v>
      </c>
      <c r="E20" s="26" t="s">
        <v>23</v>
      </c>
      <c r="F20" s="26" t="s">
        <v>24</v>
      </c>
      <c r="H20" s="134">
        <v>900</v>
      </c>
      <c r="I20" s="87">
        <v>22.5</v>
      </c>
      <c r="J20" s="87">
        <v>877.5</v>
      </c>
      <c r="K20" s="87">
        <v>855</v>
      </c>
      <c r="L20" s="117">
        <v>400</v>
      </c>
      <c r="M20" s="87">
        <v>735</v>
      </c>
      <c r="N20" s="87">
        <v>735</v>
      </c>
      <c r="O20" s="87">
        <v>3600</v>
      </c>
      <c r="P20" s="87">
        <v>180000</v>
      </c>
      <c r="Q20" s="118">
        <v>0.2</v>
      </c>
      <c r="R20" s="87">
        <v>4275</v>
      </c>
      <c r="T20" s="135">
        <v>1990</v>
      </c>
      <c r="U20" s="136">
        <v>2024</v>
      </c>
      <c r="V20" s="136">
        <v>2030</v>
      </c>
      <c r="W20" s="137">
        <v>2050</v>
      </c>
      <c r="Y20" s="138"/>
      <c r="Z20" s="138"/>
      <c r="AA20" s="138"/>
      <c r="AB20" s="138"/>
      <c r="AD20" s="138"/>
      <c r="AE20" s="138"/>
      <c r="AF20" s="138"/>
      <c r="AG20" s="138"/>
      <c r="AI20" s="102" t="s">
        <v>103</v>
      </c>
      <c r="AJ20" s="102">
        <v>800</v>
      </c>
      <c r="AL20" s="116">
        <v>120</v>
      </c>
      <c r="AM20" s="110"/>
    </row>
    <row r="21" spans="2:39" ht="24" customHeight="1" x14ac:dyDescent="0.55000000000000004">
      <c r="B21" s="26">
        <v>0</v>
      </c>
      <c r="C21" s="27" t="s">
        <v>35</v>
      </c>
      <c r="D21" s="27" t="s">
        <v>33</v>
      </c>
      <c r="E21" s="26" t="s">
        <v>23</v>
      </c>
      <c r="F21" s="9" t="s">
        <v>26</v>
      </c>
      <c r="H21" s="119">
        <v>65.999999999999986</v>
      </c>
      <c r="I21" s="87">
        <v>1.6499999999999997</v>
      </c>
      <c r="J21" s="87">
        <v>64.34999999999998</v>
      </c>
      <c r="K21" s="87">
        <v>62.699999999999982</v>
      </c>
      <c r="L21" s="117">
        <v>400</v>
      </c>
      <c r="M21" s="120">
        <v>98.999999999999986</v>
      </c>
      <c r="N21" s="87">
        <v>247.49999999999997</v>
      </c>
      <c r="O21" s="87">
        <v>263.99999999999994</v>
      </c>
      <c r="P21" s="87">
        <v>13199.999999999996</v>
      </c>
      <c r="Q21" s="118"/>
      <c r="R21" s="87"/>
      <c r="T21" s="139">
        <v>0.115</v>
      </c>
      <c r="U21" s="140">
        <v>8.0500000000000002E-2</v>
      </c>
      <c r="V21" s="140">
        <v>5.7500000000000002E-2</v>
      </c>
      <c r="W21" s="141">
        <v>3.4500000000000003E-2</v>
      </c>
      <c r="X21" s="65"/>
      <c r="Y21" s="142"/>
      <c r="Z21" s="142"/>
      <c r="AA21" s="142"/>
      <c r="AB21" s="142"/>
      <c r="AC21" s="65"/>
      <c r="AD21" s="142"/>
      <c r="AE21" s="142"/>
      <c r="AF21" s="142"/>
      <c r="AG21" s="142"/>
      <c r="AI21" s="102" t="s">
        <v>104</v>
      </c>
      <c r="AJ21" s="102">
        <v>246</v>
      </c>
      <c r="AL21" s="119">
        <v>0</v>
      </c>
      <c r="AM21" s="110"/>
    </row>
    <row r="22" spans="2:39" ht="24" customHeight="1" x14ac:dyDescent="0.55000000000000004">
      <c r="B22" s="26">
        <v>0</v>
      </c>
      <c r="C22" s="27" t="s">
        <v>35</v>
      </c>
      <c r="D22" s="27" t="s">
        <v>33</v>
      </c>
      <c r="E22" s="26" t="s">
        <v>29</v>
      </c>
      <c r="F22" s="26" t="s">
        <v>30</v>
      </c>
      <c r="G22" s="37" t="s">
        <v>31</v>
      </c>
      <c r="H22" s="90">
        <v>1E-4</v>
      </c>
      <c r="I22" s="90">
        <v>1E-10</v>
      </c>
      <c r="J22" s="122">
        <v>1.0500000000000001E-10</v>
      </c>
      <c r="K22" s="90">
        <v>1E-4</v>
      </c>
      <c r="L22" s="90">
        <v>1E-4</v>
      </c>
      <c r="M22" s="90">
        <v>1E-4</v>
      </c>
      <c r="N22" s="90">
        <v>1E-4</v>
      </c>
      <c r="O22" s="90">
        <v>1E-4</v>
      </c>
      <c r="P22" s="90">
        <v>1E-4</v>
      </c>
      <c r="Q22" s="90">
        <v>1E-4</v>
      </c>
      <c r="R22" s="90">
        <v>0.99990000000000001</v>
      </c>
      <c r="T22" s="139">
        <v>0.08</v>
      </c>
      <c r="U22" s="140">
        <v>5.5999999999999994E-2</v>
      </c>
      <c r="V22" s="140">
        <v>0.04</v>
      </c>
      <c r="W22" s="141">
        <v>2.4E-2</v>
      </c>
      <c r="Y22" s="142"/>
      <c r="Z22" s="142"/>
      <c r="AA22" s="142"/>
      <c r="AB22" s="142"/>
      <c r="AD22" s="142"/>
      <c r="AE22" s="142"/>
      <c r="AF22" s="142"/>
      <c r="AG22" s="142"/>
      <c r="AI22" s="102" t="s">
        <v>105</v>
      </c>
      <c r="AJ22" s="102">
        <v>780</v>
      </c>
      <c r="AL22" s="90">
        <v>1E-4</v>
      </c>
      <c r="AM22" s="110"/>
    </row>
    <row r="23" spans="2:39" ht="27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134">
        <v>800</v>
      </c>
      <c r="I23" s="87">
        <v>20</v>
      </c>
      <c r="J23" s="87">
        <v>780</v>
      </c>
      <c r="K23" s="87">
        <v>760</v>
      </c>
      <c r="L23" s="117">
        <v>400</v>
      </c>
      <c r="M23" s="87">
        <v>577.5</v>
      </c>
      <c r="N23" s="87">
        <v>577.5</v>
      </c>
      <c r="O23" s="87">
        <v>3200</v>
      </c>
      <c r="P23" s="87">
        <v>160000</v>
      </c>
      <c r="Q23" s="118">
        <v>0.2</v>
      </c>
      <c r="R23" s="87">
        <v>3800</v>
      </c>
      <c r="T23" s="143"/>
      <c r="U23" s="144">
        <v>0.7</v>
      </c>
      <c r="V23" s="144">
        <v>0.5</v>
      </c>
      <c r="W23" s="145">
        <v>0.3</v>
      </c>
      <c r="Y23" s="133"/>
      <c r="Z23" s="133"/>
      <c r="AA23" s="133"/>
      <c r="AB23" s="133"/>
      <c r="AD23" s="133"/>
      <c r="AE23" s="133"/>
      <c r="AF23" s="133"/>
      <c r="AG23" s="133"/>
      <c r="AI23" s="102" t="s">
        <v>106</v>
      </c>
      <c r="AJ23" s="102">
        <v>427</v>
      </c>
      <c r="AL23" s="116">
        <v>500</v>
      </c>
      <c r="AM23" s="110"/>
    </row>
    <row r="24" spans="2:39" ht="12" customHeight="1" x14ac:dyDescent="0.55000000000000004">
      <c r="AI24" s="102" t="s">
        <v>107</v>
      </c>
      <c r="AJ24" s="102">
        <v>472</v>
      </c>
    </row>
    <row r="25" spans="2:39" ht="24" customHeight="1" x14ac:dyDescent="0.55000000000000004">
      <c r="T25" s="146" t="s">
        <v>108</v>
      </c>
      <c r="U25" s="147"/>
      <c r="V25" s="308" t="s">
        <v>101</v>
      </c>
      <c r="W25" s="308"/>
      <c r="Y25" s="146" t="s">
        <v>108</v>
      </c>
      <c r="Z25" s="147"/>
      <c r="AA25" s="308" t="s">
        <v>98</v>
      </c>
      <c r="AB25" s="308"/>
      <c r="AD25" s="125" t="s">
        <v>108</v>
      </c>
      <c r="AE25" s="126"/>
      <c r="AF25" s="308" t="s">
        <v>101</v>
      </c>
      <c r="AG25" s="308"/>
      <c r="AI25" s="102" t="s">
        <v>109</v>
      </c>
      <c r="AJ25" s="102">
        <v>715</v>
      </c>
    </row>
    <row r="26" spans="2:39" ht="18" customHeight="1" x14ac:dyDescent="0.55000000000000004">
      <c r="T26" s="148" t="s">
        <v>110</v>
      </c>
      <c r="U26" s="149"/>
      <c r="V26" s="149"/>
      <c r="W26" s="143"/>
      <c r="Y26" s="148" t="s">
        <v>110</v>
      </c>
      <c r="Z26" s="149"/>
      <c r="AA26" s="149"/>
      <c r="AB26" s="143"/>
      <c r="AD26" s="148" t="s">
        <v>110</v>
      </c>
      <c r="AE26" s="149"/>
      <c r="AF26" s="149"/>
      <c r="AG26" s="143"/>
      <c r="AI26" s="102" t="s">
        <v>111</v>
      </c>
      <c r="AJ26" s="102">
        <v>470</v>
      </c>
    </row>
    <row r="27" spans="2:39" ht="24" customHeight="1" x14ac:dyDescent="0.55000000000000004">
      <c r="T27" s="136">
        <v>1990</v>
      </c>
      <c r="U27" s="136">
        <v>2024</v>
      </c>
      <c r="V27" s="136">
        <v>2030</v>
      </c>
      <c r="W27" s="136">
        <v>2050</v>
      </c>
      <c r="Y27" s="136">
        <v>1990</v>
      </c>
      <c r="Z27" s="136">
        <v>2024</v>
      </c>
      <c r="AA27" s="136">
        <v>2030</v>
      </c>
      <c r="AB27" s="136">
        <v>2050</v>
      </c>
      <c r="AD27" s="136">
        <v>1990</v>
      </c>
      <c r="AE27" s="136">
        <v>2024</v>
      </c>
      <c r="AF27" s="136">
        <v>2030</v>
      </c>
      <c r="AG27" s="136">
        <v>2050</v>
      </c>
      <c r="AI27" s="102" t="s">
        <v>112</v>
      </c>
      <c r="AJ27" s="102">
        <v>385</v>
      </c>
    </row>
    <row r="28" spans="2:39" ht="24" customHeight="1" x14ac:dyDescent="0.55000000000000004">
      <c r="C28" s="150" t="s">
        <v>53</v>
      </c>
      <c r="D28" s="151" t="s">
        <v>113</v>
      </c>
      <c r="E28" s="151" t="s">
        <v>114</v>
      </c>
      <c r="F28" s="151" t="s">
        <v>115</v>
      </c>
      <c r="G28" s="151"/>
      <c r="H28" s="309" t="s">
        <v>116</v>
      </c>
      <c r="I28" s="310"/>
      <c r="J28" s="310"/>
      <c r="K28" s="311"/>
      <c r="L28" s="312" t="s">
        <v>117</v>
      </c>
      <c r="M28" s="313"/>
      <c r="N28" s="313"/>
      <c r="O28" s="314"/>
      <c r="T28" s="152">
        <v>100</v>
      </c>
      <c r="U28" s="152">
        <v>200</v>
      </c>
      <c r="V28" s="152">
        <v>250</v>
      </c>
      <c r="W28" s="152">
        <v>350</v>
      </c>
      <c r="Y28" s="153">
        <v>100</v>
      </c>
      <c r="Z28" s="153">
        <v>200</v>
      </c>
      <c r="AA28" s="153">
        <v>400</v>
      </c>
      <c r="AB28" s="153">
        <v>750</v>
      </c>
      <c r="AD28" s="153">
        <v>100</v>
      </c>
      <c r="AE28" s="153">
        <v>200</v>
      </c>
      <c r="AF28" s="153">
        <v>250</v>
      </c>
      <c r="AG28" s="153">
        <v>350</v>
      </c>
      <c r="AI28" s="102" t="s">
        <v>118</v>
      </c>
      <c r="AJ28" s="102">
        <v>440</v>
      </c>
    </row>
    <row r="29" spans="2:39" ht="24" customHeight="1" x14ac:dyDescent="0.55000000000000004">
      <c r="C29" s="154" t="s">
        <v>58</v>
      </c>
      <c r="D29" s="154" t="s">
        <v>119</v>
      </c>
      <c r="E29" s="154">
        <v>100</v>
      </c>
      <c r="F29" s="154">
        <v>200</v>
      </c>
      <c r="G29" s="154"/>
      <c r="H29" s="315" t="s">
        <v>120</v>
      </c>
      <c r="I29" s="316"/>
      <c r="J29" s="316"/>
      <c r="K29" s="317"/>
      <c r="L29" s="305" t="s">
        <v>121</v>
      </c>
      <c r="M29" s="306"/>
      <c r="N29" s="306"/>
      <c r="O29" s="307"/>
      <c r="T29" s="148" t="s">
        <v>122</v>
      </c>
      <c r="U29" s="149"/>
      <c r="V29" s="149"/>
      <c r="W29" s="143"/>
      <c r="Y29" s="148" t="s">
        <v>122</v>
      </c>
      <c r="Z29" s="149"/>
      <c r="AA29" s="149"/>
      <c r="AB29" s="143"/>
      <c r="AD29" s="148" t="s">
        <v>122</v>
      </c>
      <c r="AE29" s="149"/>
      <c r="AF29" s="149"/>
      <c r="AG29" s="143"/>
      <c r="AI29" s="102" t="s">
        <v>123</v>
      </c>
      <c r="AJ29" s="102">
        <v>380</v>
      </c>
    </row>
    <row r="30" spans="2:39" ht="24" customHeight="1" x14ac:dyDescent="0.55000000000000004">
      <c r="C30" s="154"/>
      <c r="D30" s="154"/>
      <c r="E30" s="154">
        <v>120</v>
      </c>
      <c r="F30" s="154"/>
      <c r="G30" s="154"/>
      <c r="H30" s="318"/>
      <c r="I30" s="275"/>
      <c r="J30" s="275"/>
      <c r="K30" s="319"/>
      <c r="L30" s="305" t="s">
        <v>124</v>
      </c>
      <c r="M30" s="306"/>
      <c r="N30" s="306"/>
      <c r="O30" s="307"/>
      <c r="T30" s="136">
        <v>1990</v>
      </c>
      <c r="U30" s="136">
        <v>2024</v>
      </c>
      <c r="V30" s="136">
        <v>2030</v>
      </c>
      <c r="W30" s="136">
        <v>2050</v>
      </c>
      <c r="Y30" s="136">
        <v>1990</v>
      </c>
      <c r="Z30" s="136">
        <v>2024</v>
      </c>
      <c r="AA30" s="136">
        <v>2030</v>
      </c>
      <c r="AB30" s="136">
        <v>2050</v>
      </c>
      <c r="AD30" s="136">
        <v>1990</v>
      </c>
      <c r="AE30" s="136">
        <v>2024</v>
      </c>
      <c r="AF30" s="136">
        <v>2030</v>
      </c>
      <c r="AG30" s="136">
        <v>2050</v>
      </c>
      <c r="AI30" s="102" t="s">
        <v>125</v>
      </c>
      <c r="AJ30" s="102">
        <v>390</v>
      </c>
    </row>
    <row r="31" spans="2:39" ht="24" customHeight="1" x14ac:dyDescent="0.55000000000000004">
      <c r="C31" s="154"/>
      <c r="D31" s="154"/>
      <c r="E31" s="154">
        <v>85</v>
      </c>
      <c r="F31" s="154"/>
      <c r="G31" s="154"/>
      <c r="H31" s="320"/>
      <c r="I31" s="321"/>
      <c r="J31" s="321"/>
      <c r="K31" s="322"/>
      <c r="L31" s="305" t="s">
        <v>126</v>
      </c>
      <c r="M31" s="306"/>
      <c r="N31" s="306"/>
      <c r="O31" s="307"/>
      <c r="T31" s="152">
        <v>250</v>
      </c>
      <c r="U31" s="152">
        <v>500</v>
      </c>
      <c r="V31" s="152">
        <v>600</v>
      </c>
      <c r="W31" s="152">
        <v>750</v>
      </c>
      <c r="Y31" s="153">
        <v>250</v>
      </c>
      <c r="Z31" s="153">
        <v>500</v>
      </c>
      <c r="AA31" s="153">
        <v>750</v>
      </c>
      <c r="AB31" s="153">
        <v>1100</v>
      </c>
      <c r="AD31" s="153">
        <v>250</v>
      </c>
      <c r="AE31" s="153">
        <v>500</v>
      </c>
      <c r="AF31" s="153">
        <v>600</v>
      </c>
      <c r="AG31" s="153">
        <v>750</v>
      </c>
      <c r="AI31" s="102" t="s">
        <v>127</v>
      </c>
      <c r="AJ31" s="102">
        <v>1046</v>
      </c>
    </row>
    <row r="32" spans="2:39" ht="24" customHeight="1" x14ac:dyDescent="0.55000000000000004">
      <c r="C32" s="154" t="s">
        <v>59</v>
      </c>
      <c r="D32" s="154" t="s">
        <v>128</v>
      </c>
      <c r="E32" s="154">
        <v>250</v>
      </c>
      <c r="F32" s="154">
        <v>125</v>
      </c>
      <c r="G32" s="154"/>
      <c r="H32" s="158"/>
      <c r="I32" s="158"/>
      <c r="J32" s="158"/>
      <c r="K32" s="158"/>
      <c r="L32" s="305" t="s">
        <v>129</v>
      </c>
      <c r="M32" s="306"/>
      <c r="N32" s="306"/>
      <c r="O32" s="307"/>
      <c r="AI32" s="102" t="s">
        <v>130</v>
      </c>
      <c r="AJ32" s="102">
        <v>1000</v>
      </c>
    </row>
    <row r="33" spans="3:36" ht="24" customHeight="1" x14ac:dyDescent="0.55000000000000004">
      <c r="C33" s="154" t="s">
        <v>131</v>
      </c>
      <c r="D33" s="159" t="s">
        <v>132</v>
      </c>
      <c r="E33" s="154">
        <v>2000</v>
      </c>
      <c r="F33" s="154">
        <v>5000</v>
      </c>
      <c r="G33" s="154"/>
      <c r="H33" s="158"/>
      <c r="I33" s="158"/>
      <c r="J33" s="158"/>
      <c r="K33" s="158"/>
      <c r="L33" s="305" t="s">
        <v>133</v>
      </c>
      <c r="M33" s="306"/>
      <c r="N33" s="306"/>
      <c r="O33" s="307"/>
      <c r="T33" s="146" t="s">
        <v>134</v>
      </c>
      <c r="U33" s="147"/>
      <c r="V33" s="308" t="s">
        <v>101</v>
      </c>
      <c r="W33" s="308"/>
      <c r="Y33" s="146" t="s">
        <v>134</v>
      </c>
      <c r="Z33" s="147"/>
      <c r="AA33" s="308" t="s">
        <v>98</v>
      </c>
      <c r="AB33" s="308"/>
      <c r="AD33" s="146" t="s">
        <v>134</v>
      </c>
      <c r="AE33" s="147"/>
      <c r="AF33" s="308" t="s">
        <v>101</v>
      </c>
      <c r="AG33" s="308"/>
      <c r="AI33" s="102" t="s">
        <v>135</v>
      </c>
      <c r="AJ33" s="102">
        <v>477</v>
      </c>
    </row>
    <row r="34" spans="3:36" ht="24" customHeight="1" x14ac:dyDescent="0.55000000000000004">
      <c r="C34" s="154" t="s">
        <v>136</v>
      </c>
      <c r="D34" s="154" t="s">
        <v>137</v>
      </c>
      <c r="E34" s="160">
        <v>4.0000000000000001E-3</v>
      </c>
      <c r="F34" s="160">
        <v>2E-3</v>
      </c>
      <c r="G34" s="154"/>
      <c r="H34" s="158" t="s">
        <v>138</v>
      </c>
      <c r="I34" s="158"/>
      <c r="J34" s="158"/>
      <c r="K34" s="158"/>
      <c r="L34" s="155" t="s">
        <v>133</v>
      </c>
      <c r="M34" s="156"/>
      <c r="N34" s="156"/>
      <c r="O34" s="157"/>
      <c r="T34" s="148" t="s">
        <v>139</v>
      </c>
      <c r="U34" s="149"/>
      <c r="V34" s="149"/>
      <c r="W34" s="143"/>
      <c r="Y34" s="148" t="s">
        <v>139</v>
      </c>
      <c r="Z34" s="149"/>
      <c r="AA34" s="149"/>
      <c r="AB34" s="143"/>
      <c r="AD34" s="148" t="s">
        <v>139</v>
      </c>
      <c r="AE34" s="149"/>
      <c r="AF34" s="149"/>
      <c r="AG34" s="143"/>
      <c r="AI34" s="102" t="s">
        <v>140</v>
      </c>
      <c r="AJ34" s="102">
        <v>376</v>
      </c>
    </row>
    <row r="35" spans="3:36" ht="24" customHeight="1" x14ac:dyDescent="0.55000000000000004">
      <c r="C35" s="154"/>
      <c r="D35" s="154" t="s">
        <v>141</v>
      </c>
      <c r="E35" s="161">
        <v>-0.03</v>
      </c>
      <c r="F35" s="160">
        <v>-1.4999999999999999E-2</v>
      </c>
      <c r="G35" s="154"/>
      <c r="H35" s="158" t="s">
        <v>142</v>
      </c>
      <c r="I35" s="158"/>
      <c r="J35" s="158"/>
      <c r="K35" s="158"/>
      <c r="L35" s="155" t="s">
        <v>133</v>
      </c>
      <c r="M35" s="156"/>
      <c r="N35" s="156"/>
      <c r="O35" s="157"/>
      <c r="T35" s="136">
        <v>1990</v>
      </c>
      <c r="U35" s="136">
        <v>2024</v>
      </c>
      <c r="V35" s="136">
        <v>2030</v>
      </c>
      <c r="W35" s="136">
        <v>2050</v>
      </c>
      <c r="Y35" s="136">
        <v>1990</v>
      </c>
      <c r="Z35" s="136">
        <v>2024</v>
      </c>
      <c r="AA35" s="136">
        <v>2030</v>
      </c>
      <c r="AB35" s="136">
        <v>2050</v>
      </c>
      <c r="AD35" s="136">
        <v>1990</v>
      </c>
      <c r="AE35" s="136">
        <v>2024</v>
      </c>
      <c r="AF35" s="136">
        <v>2030</v>
      </c>
      <c r="AG35" s="136">
        <v>2050</v>
      </c>
      <c r="AI35" s="102" t="s">
        <v>143</v>
      </c>
      <c r="AJ35" s="102">
        <v>272</v>
      </c>
    </row>
    <row r="36" spans="3:36" ht="24" customHeight="1" x14ac:dyDescent="0.55000000000000004">
      <c r="C36" s="154" t="s">
        <v>144</v>
      </c>
      <c r="D36" s="154" t="s">
        <v>145</v>
      </c>
      <c r="E36" s="160">
        <v>2.5000000000000001E-3</v>
      </c>
      <c r="F36" s="160">
        <v>1E-3</v>
      </c>
      <c r="G36" s="154"/>
      <c r="H36" s="158" t="s">
        <v>138</v>
      </c>
      <c r="I36" s="158"/>
      <c r="J36" s="158"/>
      <c r="K36" s="158"/>
      <c r="L36" s="155" t="s">
        <v>133</v>
      </c>
      <c r="M36" s="156"/>
      <c r="N36" s="156"/>
      <c r="O36" s="157"/>
      <c r="T36" s="152">
        <v>1000</v>
      </c>
      <c r="U36" s="152">
        <v>220</v>
      </c>
      <c r="V36" s="152">
        <v>200</v>
      </c>
      <c r="W36" s="152">
        <v>150</v>
      </c>
      <c r="Y36" s="153">
        <v>1000</v>
      </c>
      <c r="Z36" s="153">
        <v>220</v>
      </c>
      <c r="AA36" s="153">
        <v>150</v>
      </c>
      <c r="AB36" s="153">
        <v>100</v>
      </c>
      <c r="AD36" s="153">
        <v>1000</v>
      </c>
      <c r="AE36" s="153">
        <v>220</v>
      </c>
      <c r="AF36" s="153">
        <v>200</v>
      </c>
      <c r="AG36" s="153">
        <v>150</v>
      </c>
      <c r="AI36" s="102" t="s">
        <v>146</v>
      </c>
      <c r="AJ36" s="102">
        <v>1234</v>
      </c>
    </row>
    <row r="37" spans="3:36" ht="58.5" x14ac:dyDescent="0.55000000000000004">
      <c r="C37" s="154"/>
      <c r="D37" s="154" t="s">
        <v>147</v>
      </c>
      <c r="E37" s="161">
        <v>-0.02</v>
      </c>
      <c r="F37" s="161">
        <v>-0.01</v>
      </c>
      <c r="G37" s="154"/>
      <c r="H37" s="158" t="s">
        <v>142</v>
      </c>
      <c r="I37" s="158"/>
      <c r="J37" s="158"/>
      <c r="K37" s="158"/>
      <c r="L37" s="155" t="s">
        <v>133</v>
      </c>
      <c r="M37" s="156"/>
      <c r="N37" s="156"/>
      <c r="O37" s="157"/>
      <c r="AI37" s="102" t="s">
        <v>148</v>
      </c>
      <c r="AJ37" s="102">
        <v>393</v>
      </c>
    </row>
    <row r="38" spans="3:36" ht="46.8" x14ac:dyDescent="0.55000000000000004">
      <c r="C38" s="154" t="s">
        <v>43</v>
      </c>
      <c r="D38" s="154"/>
      <c r="E38" s="161">
        <v>0.93</v>
      </c>
      <c r="F38" s="154"/>
      <c r="G38" s="154"/>
      <c r="H38" s="158"/>
      <c r="I38" s="158"/>
      <c r="J38" s="158"/>
      <c r="K38" s="158"/>
      <c r="L38" s="155" t="s">
        <v>149</v>
      </c>
      <c r="M38" s="156"/>
      <c r="N38" s="156"/>
      <c r="O38" s="157"/>
      <c r="AI38" s="102" t="s">
        <v>150</v>
      </c>
      <c r="AJ38" s="102">
        <v>418</v>
      </c>
    </row>
    <row r="39" spans="3:36" ht="58.5" x14ac:dyDescent="0.55000000000000004">
      <c r="C39" s="154"/>
      <c r="D39" s="154" t="s">
        <v>151</v>
      </c>
      <c r="E39" s="160">
        <v>1.6000000000000001E-3</v>
      </c>
      <c r="F39" s="160">
        <v>1E-3</v>
      </c>
      <c r="G39" s="154"/>
      <c r="H39" s="158" t="s">
        <v>138</v>
      </c>
      <c r="I39" s="158"/>
      <c r="J39" s="158"/>
      <c r="K39" s="158"/>
      <c r="L39" s="155" t="s">
        <v>133</v>
      </c>
      <c r="M39" s="156"/>
      <c r="N39" s="156"/>
      <c r="O39" s="157"/>
      <c r="AI39" s="102" t="s">
        <v>152</v>
      </c>
      <c r="AJ39" s="102">
        <v>133</v>
      </c>
    </row>
    <row r="40" spans="3:36" ht="58.5" x14ac:dyDescent="0.55000000000000004">
      <c r="C40" s="154"/>
      <c r="D40" s="154" t="s">
        <v>153</v>
      </c>
      <c r="E40" s="160">
        <v>-1.4999999999999999E-2</v>
      </c>
      <c r="F40" s="160">
        <v>-7.4999999999999997E-3</v>
      </c>
      <c r="G40" s="154"/>
      <c r="H40" s="158" t="s">
        <v>142</v>
      </c>
      <c r="I40" s="158"/>
      <c r="J40" s="158"/>
      <c r="K40" s="158"/>
      <c r="L40" s="155" t="s">
        <v>133</v>
      </c>
      <c r="M40" s="156"/>
      <c r="N40" s="156"/>
      <c r="O40" s="157"/>
      <c r="AI40" s="102" t="s">
        <v>154</v>
      </c>
      <c r="AJ40" s="102">
        <v>234</v>
      </c>
    </row>
    <row r="41" spans="3:36" x14ac:dyDescent="0.55000000000000004">
      <c r="AI41" s="102" t="s">
        <v>155</v>
      </c>
      <c r="AJ41" s="102">
        <v>741</v>
      </c>
    </row>
    <row r="42" spans="3:36" x14ac:dyDescent="0.55000000000000004">
      <c r="AI42" s="102" t="s">
        <v>156</v>
      </c>
      <c r="AJ42" s="102">
        <v>477</v>
      </c>
    </row>
    <row r="43" spans="3:36" x14ac:dyDescent="0.55000000000000004">
      <c r="AI43" s="102" t="s">
        <v>157</v>
      </c>
      <c r="AJ43" s="102">
        <v>490</v>
      </c>
    </row>
    <row r="44" spans="3:36" x14ac:dyDescent="0.55000000000000004">
      <c r="AI44" s="102" t="s">
        <v>158</v>
      </c>
      <c r="AJ44" s="102">
        <v>502</v>
      </c>
    </row>
    <row r="45" spans="3:36" x14ac:dyDescent="0.55000000000000004">
      <c r="AI45" s="102" t="s">
        <v>159</v>
      </c>
      <c r="AJ45" s="102">
        <v>142</v>
      </c>
    </row>
    <row r="46" spans="3:36" x14ac:dyDescent="0.55000000000000004">
      <c r="AI46" s="102" t="s">
        <v>160</v>
      </c>
      <c r="AJ46" s="102">
        <v>522</v>
      </c>
    </row>
    <row r="47" spans="3:36" x14ac:dyDescent="0.55000000000000004">
      <c r="AI47" s="102" t="s">
        <v>161</v>
      </c>
      <c r="AJ47" s="102">
        <v>125</v>
      </c>
    </row>
    <row r="48" spans="3:36" x14ac:dyDescent="0.55000000000000004">
      <c r="AI48" s="102" t="s">
        <v>162</v>
      </c>
      <c r="AJ48" s="102">
        <v>138</v>
      </c>
    </row>
    <row r="49" spans="35:36" x14ac:dyDescent="0.55000000000000004">
      <c r="AI49" s="102" t="s">
        <v>163</v>
      </c>
      <c r="AJ49" s="102">
        <v>385</v>
      </c>
    </row>
    <row r="50" spans="35:36" x14ac:dyDescent="0.55000000000000004">
      <c r="AI50" s="102" t="s">
        <v>164</v>
      </c>
      <c r="AJ50" s="102">
        <v>221</v>
      </c>
    </row>
  </sheetData>
  <mergeCells count="32">
    <mergeCell ref="C3:D3"/>
    <mergeCell ref="H3:R3"/>
    <mergeCell ref="H4:K4"/>
    <mergeCell ref="L4:L5"/>
    <mergeCell ref="M4:N4"/>
    <mergeCell ref="Q4:Q5"/>
    <mergeCell ref="R4:R5"/>
    <mergeCell ref="B5:F5"/>
    <mergeCell ref="H9:R9"/>
    <mergeCell ref="H10:K10"/>
    <mergeCell ref="L10:L11"/>
    <mergeCell ref="M10:N10"/>
    <mergeCell ref="Q10:Q11"/>
    <mergeCell ref="R10:R11"/>
    <mergeCell ref="AL10:AO10"/>
    <mergeCell ref="B11:F11"/>
    <mergeCell ref="V18:W18"/>
    <mergeCell ref="AF18:AG18"/>
    <mergeCell ref="V25:W25"/>
    <mergeCell ref="AA25:AB25"/>
    <mergeCell ref="AF25:AG25"/>
    <mergeCell ref="H28:K28"/>
    <mergeCell ref="L28:O28"/>
    <mergeCell ref="H29:K31"/>
    <mergeCell ref="L29:O29"/>
    <mergeCell ref="L30:O30"/>
    <mergeCell ref="L31:O31"/>
    <mergeCell ref="L32:O32"/>
    <mergeCell ref="L33:O33"/>
    <mergeCell ref="V33:W33"/>
    <mergeCell ref="AA33:AB33"/>
    <mergeCell ref="AF33:AG33"/>
  </mergeCells>
  <conditionalFormatting sqref="B12:B23">
    <cfRule type="cellIs" dxfId="7" priority="1" operator="greaterThan">
      <formula>0</formula>
    </cfRule>
  </conditionalFormatting>
  <hyperlinks>
    <hyperlink ref="AJ4" r:id="rId1" xr:uid="{DB8F4A37-45E6-48CA-A8AE-159B6F3E3E6D}"/>
  </hyperlinks>
  <pageMargins left="0.7" right="0.7" top="0.78740157499999996" bottom="0.78740157499999996" header="0.3" footer="0.3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9964-A137-408F-BC11-45B7D8ADE72D}">
  <dimension ref="B1:AC31"/>
  <sheetViews>
    <sheetView topLeftCell="A2" zoomScale="55" zoomScaleNormal="55" workbookViewId="0">
      <selection activeCell="H4" sqref="H4:R5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/>
    <col min="22" max="22" width="19.83984375" style="2" customWidth="1"/>
    <col min="23" max="23" width="14.41796875" style="2" customWidth="1"/>
    <col min="24" max="24" width="5.83984375" style="2" customWidth="1"/>
    <col min="25" max="25" width="3.41796875" style="2" customWidth="1"/>
    <col min="26" max="26" width="11.41796875" style="2"/>
    <col min="27" max="27" width="7.26171875" style="2" customWidth="1"/>
    <col min="28" max="28" width="11.41796875" style="2"/>
    <col min="29" max="30" width="7.41796875" style="2" customWidth="1"/>
    <col min="31" max="16384" width="11.41796875" style="2"/>
  </cols>
  <sheetData>
    <row r="1" spans="2:29" ht="24" customHeight="1" x14ac:dyDescent="0.55000000000000004">
      <c r="B1" s="1" t="s">
        <v>0</v>
      </c>
    </row>
    <row r="2" spans="2:29" ht="12" customHeight="1" x14ac:dyDescent="0.55000000000000004"/>
    <row r="3" spans="2:29" ht="24" customHeight="1" x14ac:dyDescent="0.55000000000000004">
      <c r="B3" s="3"/>
      <c r="C3" s="293" t="s">
        <v>1</v>
      </c>
      <c r="D3" s="293"/>
      <c r="E3" s="4">
        <v>2030</v>
      </c>
      <c r="F3" s="3"/>
      <c r="H3" s="294" t="s">
        <v>2</v>
      </c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2:29" ht="48" customHeight="1" x14ac:dyDescent="0.55000000000000004">
      <c r="F4" s="5"/>
      <c r="H4" s="288" t="s">
        <v>3</v>
      </c>
      <c r="I4" s="288" t="s">
        <v>4</v>
      </c>
      <c r="J4" s="288" t="s">
        <v>5</v>
      </c>
      <c r="K4" s="288" t="s">
        <v>6</v>
      </c>
      <c r="L4" s="288" t="s">
        <v>7</v>
      </c>
      <c r="M4" s="288" t="s">
        <v>8</v>
      </c>
      <c r="N4" s="288" t="s">
        <v>9</v>
      </c>
      <c r="O4" s="288" t="s">
        <v>10</v>
      </c>
      <c r="P4" s="286" t="s">
        <v>11</v>
      </c>
      <c r="Q4" s="287"/>
      <c r="R4" s="288" t="s">
        <v>12</v>
      </c>
    </row>
    <row r="5" spans="2:29" ht="48" customHeight="1" x14ac:dyDescent="0.55000000000000004">
      <c r="B5" s="290" t="s">
        <v>13</v>
      </c>
      <c r="C5" s="290"/>
      <c r="D5" s="290"/>
      <c r="E5" s="290"/>
      <c r="F5" s="290"/>
      <c r="H5" s="289"/>
      <c r="I5" s="289"/>
      <c r="J5" s="289"/>
      <c r="K5" s="289"/>
      <c r="L5" s="289"/>
      <c r="M5" s="289"/>
      <c r="N5" s="289"/>
      <c r="O5" s="289"/>
      <c r="P5" s="6" t="s">
        <v>14</v>
      </c>
      <c r="Q5" s="7" t="s">
        <v>15</v>
      </c>
      <c r="R5" s="289"/>
      <c r="U5" s="291" t="s">
        <v>16</v>
      </c>
      <c r="V5" s="291"/>
      <c r="W5" s="291"/>
    </row>
    <row r="6" spans="2:29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26</v>
      </c>
      <c r="H6" s="10">
        <v>450</v>
      </c>
      <c r="I6" s="10">
        <v>607.5</v>
      </c>
      <c r="J6" s="10">
        <v>4000</v>
      </c>
      <c r="K6" s="10">
        <v>4000</v>
      </c>
      <c r="L6" s="10">
        <v>8000</v>
      </c>
      <c r="M6" s="10">
        <v>1074.3275505331846</v>
      </c>
      <c r="N6" s="10">
        <v>1450.3421932197994</v>
      </c>
      <c r="O6" s="11">
        <v>0.94499999999999995</v>
      </c>
      <c r="P6" s="10">
        <v>5000</v>
      </c>
      <c r="Q6" s="10">
        <v>859.46204042654767</v>
      </c>
      <c r="R6" s="11">
        <v>0.6</v>
      </c>
      <c r="U6" s="291"/>
      <c r="V6" s="291"/>
      <c r="W6" s="291"/>
    </row>
    <row r="7" spans="2:29" ht="24" customHeight="1" x14ac:dyDescent="0.7">
      <c r="B7" s="12"/>
      <c r="C7" s="12"/>
      <c r="D7" s="12"/>
      <c r="E7" s="12"/>
      <c r="F7" s="12"/>
      <c r="G7" s="13"/>
      <c r="H7" s="14">
        <v>1</v>
      </c>
      <c r="I7" s="14">
        <f>H7+1</f>
        <v>2</v>
      </c>
      <c r="J7" s="14">
        <f t="shared" ref="J7:R7" si="0">I7+1</f>
        <v>3</v>
      </c>
      <c r="K7" s="14">
        <f t="shared" si="0"/>
        <v>4</v>
      </c>
      <c r="L7" s="14">
        <f t="shared" si="0"/>
        <v>5</v>
      </c>
      <c r="M7" s="14">
        <f t="shared" si="0"/>
        <v>6</v>
      </c>
      <c r="N7" s="14">
        <f t="shared" si="0"/>
        <v>7</v>
      </c>
      <c r="O7" s="14">
        <f t="shared" si="0"/>
        <v>8</v>
      </c>
      <c r="P7" s="14">
        <f t="shared" si="0"/>
        <v>9</v>
      </c>
      <c r="Q7" s="14">
        <f t="shared" si="0"/>
        <v>10</v>
      </c>
      <c r="R7" s="14">
        <f t="shared" si="0"/>
        <v>11</v>
      </c>
      <c r="U7" s="15"/>
      <c r="V7" s="16">
        <v>2.2056101868497504</v>
      </c>
      <c r="W7" s="17" t="s">
        <v>17</v>
      </c>
    </row>
    <row r="8" spans="2:29" ht="14.65" customHeight="1" thickBot="1" x14ac:dyDescent="0.6">
      <c r="F8" s="5"/>
      <c r="G8" s="18"/>
      <c r="U8" s="17"/>
      <c r="V8" s="17"/>
      <c r="W8" s="17"/>
    </row>
    <row r="9" spans="2:29" ht="24" customHeight="1" thickTop="1" x14ac:dyDescent="0.55000000000000004">
      <c r="H9" s="19" t="s">
        <v>18</v>
      </c>
      <c r="I9" s="20"/>
      <c r="J9" s="20"/>
      <c r="K9" s="20"/>
      <c r="L9" s="20"/>
      <c r="M9" s="20"/>
      <c r="N9" s="20"/>
      <c r="O9" s="20"/>
      <c r="P9" s="20"/>
      <c r="Q9" s="20"/>
      <c r="R9" s="20"/>
      <c r="AB9" s="21" t="s">
        <v>19</v>
      </c>
      <c r="AC9" s="22"/>
    </row>
    <row r="10" spans="2:29" ht="32.1" customHeight="1" x14ac:dyDescent="0.55000000000000004">
      <c r="B10" s="23">
        <v>10</v>
      </c>
      <c r="D10" s="2" t="s">
        <v>20</v>
      </c>
      <c r="H10" s="279" t="s">
        <v>3</v>
      </c>
      <c r="I10" s="279" t="s">
        <v>4</v>
      </c>
      <c r="J10" s="279" t="s">
        <v>5</v>
      </c>
      <c r="K10" s="279" t="s">
        <v>6</v>
      </c>
      <c r="L10" s="279" t="s">
        <v>7</v>
      </c>
      <c r="M10" s="279" t="s">
        <v>8</v>
      </c>
      <c r="N10" s="279" t="s">
        <v>9</v>
      </c>
      <c r="O10" s="279" t="s">
        <v>10</v>
      </c>
      <c r="P10" s="281" t="s">
        <v>11</v>
      </c>
      <c r="Q10" s="282"/>
      <c r="R10" s="279" t="s">
        <v>12</v>
      </c>
      <c r="AB10" s="283" t="s">
        <v>3</v>
      </c>
      <c r="AC10" s="285"/>
    </row>
    <row r="11" spans="2:29" ht="32.1" customHeight="1" x14ac:dyDescent="0.55000000000000004">
      <c r="B11" s="292"/>
      <c r="C11" s="292"/>
      <c r="D11" s="292"/>
      <c r="E11" s="292"/>
      <c r="F11" s="292"/>
      <c r="H11" s="280"/>
      <c r="I11" s="280"/>
      <c r="J11" s="280"/>
      <c r="K11" s="280"/>
      <c r="L11" s="280"/>
      <c r="M11" s="280"/>
      <c r="N11" s="280"/>
      <c r="O11" s="280"/>
      <c r="P11" s="24" t="s">
        <v>14</v>
      </c>
      <c r="Q11" s="25" t="s">
        <v>15</v>
      </c>
      <c r="R11" s="280"/>
      <c r="AB11" s="284"/>
      <c r="AC11" s="285"/>
    </row>
    <row r="12" spans="2:29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28">
        <v>120</v>
      </c>
      <c r="I12" s="29">
        <v>162</v>
      </c>
      <c r="J12" s="28">
        <v>4000</v>
      </c>
      <c r="K12" s="28">
        <v>4000</v>
      </c>
      <c r="L12" s="28">
        <v>10000</v>
      </c>
      <c r="M12" s="29">
        <v>286.48734680884922</v>
      </c>
      <c r="N12" s="29">
        <v>386.75791819194643</v>
      </c>
      <c r="O12" s="30">
        <v>0.94499999999999995</v>
      </c>
      <c r="P12" s="31">
        <v>5500</v>
      </c>
      <c r="Q12" s="32">
        <v>208.35443404279945</v>
      </c>
      <c r="R12" s="33">
        <v>0.6</v>
      </c>
      <c r="U12" s="2" t="s">
        <v>25</v>
      </c>
      <c r="AB12" s="34">
        <v>120</v>
      </c>
      <c r="AC12" s="35"/>
    </row>
    <row r="13" spans="2:29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28">
        <v>120</v>
      </c>
      <c r="I13" s="29">
        <v>162</v>
      </c>
      <c r="J13" s="28">
        <v>4000</v>
      </c>
      <c r="K13" s="28">
        <v>4000</v>
      </c>
      <c r="L13" s="28">
        <v>10000</v>
      </c>
      <c r="M13" s="29">
        <v>286.48734680884922</v>
      </c>
      <c r="N13" s="29">
        <v>386.75791819194643</v>
      </c>
      <c r="O13" s="30">
        <v>0.94499999999999995</v>
      </c>
      <c r="P13" s="31">
        <v>5500</v>
      </c>
      <c r="Q13" s="32">
        <v>208.35443404279945</v>
      </c>
      <c r="R13" s="33">
        <v>0.6</v>
      </c>
      <c r="U13" s="2" t="s">
        <v>27</v>
      </c>
      <c r="Z13" s="36">
        <v>30</v>
      </c>
      <c r="AA13" s="2" t="s">
        <v>28</v>
      </c>
      <c r="AB13" s="34">
        <v>120</v>
      </c>
      <c r="AC13" s="35"/>
    </row>
    <row r="14" spans="2:29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37" t="s">
        <v>31</v>
      </c>
      <c r="H14" s="38">
        <v>1E-4</v>
      </c>
      <c r="I14" s="38">
        <v>1E-4</v>
      </c>
      <c r="J14" s="38">
        <v>1E-4</v>
      </c>
      <c r="K14" s="38">
        <v>1E-4</v>
      </c>
      <c r="L14" s="38">
        <v>1E-4</v>
      </c>
      <c r="M14" s="38">
        <v>1E-4</v>
      </c>
      <c r="N14" s="38">
        <v>1E-4</v>
      </c>
      <c r="O14" s="38">
        <v>1</v>
      </c>
      <c r="P14" s="39">
        <v>1E-4</v>
      </c>
      <c r="Q14" s="38">
        <v>1E-4</v>
      </c>
      <c r="R14" s="40">
        <v>0.99990000000000001</v>
      </c>
      <c r="U14" s="2" t="s">
        <v>32</v>
      </c>
      <c r="Z14" s="36">
        <v>10</v>
      </c>
      <c r="AA14" s="2" t="s">
        <v>28</v>
      </c>
      <c r="AB14" s="41">
        <v>1E-4</v>
      </c>
      <c r="AC14" s="42"/>
    </row>
    <row r="15" spans="2:29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G15" s="37"/>
      <c r="H15" s="28">
        <v>80</v>
      </c>
      <c r="I15" s="29">
        <v>108</v>
      </c>
      <c r="J15" s="28">
        <v>4000</v>
      </c>
      <c r="K15" s="28">
        <v>4000</v>
      </c>
      <c r="L15" s="28">
        <v>9000</v>
      </c>
      <c r="M15" s="29">
        <v>190.99156453923283</v>
      </c>
      <c r="N15" s="29">
        <v>257.83861212796432</v>
      </c>
      <c r="O15" s="30">
        <v>0.94499999999999995</v>
      </c>
      <c r="P15" s="31">
        <v>5300</v>
      </c>
      <c r="Q15" s="32">
        <v>144.14457701074176</v>
      </c>
      <c r="R15" s="33">
        <v>0.6</v>
      </c>
      <c r="AB15" s="34">
        <v>80</v>
      </c>
      <c r="AC15" s="35"/>
    </row>
    <row r="16" spans="2:29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G16" s="37"/>
      <c r="H16" s="28">
        <v>80</v>
      </c>
      <c r="I16" s="29">
        <v>108</v>
      </c>
      <c r="J16" s="28">
        <v>4000</v>
      </c>
      <c r="K16" s="28">
        <v>4000</v>
      </c>
      <c r="L16" s="28">
        <v>9000</v>
      </c>
      <c r="M16" s="29">
        <v>190.99156453923283</v>
      </c>
      <c r="N16" s="29">
        <v>257.83861212796432</v>
      </c>
      <c r="O16" s="30">
        <v>0.94499999999999995</v>
      </c>
      <c r="P16" s="31">
        <v>5300</v>
      </c>
      <c r="Q16" s="32">
        <v>144.14457701074176</v>
      </c>
      <c r="R16" s="33">
        <v>0.6</v>
      </c>
      <c r="AB16" s="34">
        <v>80</v>
      </c>
      <c r="AC16" s="35"/>
    </row>
    <row r="17" spans="2:29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37" t="s">
        <v>31</v>
      </c>
      <c r="H17" s="38">
        <v>1E-4</v>
      </c>
      <c r="I17" s="38">
        <v>1E-4</v>
      </c>
      <c r="J17" s="38">
        <v>1E-4</v>
      </c>
      <c r="K17" s="38">
        <v>1E-4</v>
      </c>
      <c r="L17" s="38">
        <v>1E-4</v>
      </c>
      <c r="M17" s="38">
        <v>1E-4</v>
      </c>
      <c r="N17" s="38">
        <v>1E-4</v>
      </c>
      <c r="O17" s="38">
        <v>1</v>
      </c>
      <c r="P17" s="39">
        <v>1E-4</v>
      </c>
      <c r="Q17" s="38">
        <v>1E-4</v>
      </c>
      <c r="R17" s="40">
        <v>0.99990000000000001</v>
      </c>
      <c r="U17" s="272" t="s">
        <v>34</v>
      </c>
      <c r="V17" s="272"/>
      <c r="W17" s="272"/>
      <c r="AB17" s="41">
        <v>1E-4</v>
      </c>
      <c r="AC17" s="42"/>
    </row>
    <row r="18" spans="2:29" ht="29.5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G18" s="37"/>
      <c r="H18" s="43">
        <v>450</v>
      </c>
      <c r="I18" s="29">
        <v>607.5</v>
      </c>
      <c r="J18" s="28">
        <v>4000</v>
      </c>
      <c r="K18" s="28">
        <v>4000</v>
      </c>
      <c r="L18" s="28">
        <v>8000</v>
      </c>
      <c r="M18" s="29">
        <v>1074.3275505331846</v>
      </c>
      <c r="N18" s="29">
        <v>1450.3421932197994</v>
      </c>
      <c r="O18" s="30">
        <v>0.94499999999999995</v>
      </c>
      <c r="P18" s="31">
        <v>5000</v>
      </c>
      <c r="Q18" s="32">
        <v>859.46204042654767</v>
      </c>
      <c r="R18" s="33">
        <v>0.6</v>
      </c>
      <c r="U18" s="44"/>
      <c r="V18" s="45" t="s">
        <v>36</v>
      </c>
      <c r="W18" s="46" t="s">
        <v>37</v>
      </c>
      <c r="AB18" s="34">
        <v>500</v>
      </c>
      <c r="AC18" s="35"/>
    </row>
    <row r="19" spans="2:29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37" t="s">
        <v>31</v>
      </c>
      <c r="H19" s="38">
        <v>1E-4</v>
      </c>
      <c r="I19" s="38">
        <v>1E-4</v>
      </c>
      <c r="J19" s="38">
        <v>1E-4</v>
      </c>
      <c r="K19" s="38">
        <v>1E-4</v>
      </c>
      <c r="L19" s="38">
        <v>1E-4</v>
      </c>
      <c r="M19" s="38">
        <v>1E-4</v>
      </c>
      <c r="N19" s="38">
        <v>1E-4</v>
      </c>
      <c r="O19" s="38">
        <v>1</v>
      </c>
      <c r="P19" s="39">
        <v>1E-4</v>
      </c>
      <c r="Q19" s="38">
        <v>1E-4</v>
      </c>
      <c r="R19" s="40">
        <v>0.99990000000000001</v>
      </c>
      <c r="U19" s="47">
        <v>1990</v>
      </c>
      <c r="V19" s="48">
        <v>0.92</v>
      </c>
      <c r="W19" s="49">
        <v>0.55000000000000004</v>
      </c>
      <c r="AB19" s="41">
        <v>1E-4</v>
      </c>
      <c r="AC19" s="42"/>
    </row>
    <row r="20" spans="2:29" ht="24" customHeight="1" x14ac:dyDescent="0.55000000000000004">
      <c r="B20" s="26">
        <v>0</v>
      </c>
      <c r="C20" s="27" t="s">
        <v>35</v>
      </c>
      <c r="D20" s="27" t="s">
        <v>33</v>
      </c>
      <c r="E20" s="27" t="s">
        <v>23</v>
      </c>
      <c r="F20" s="27" t="s">
        <v>24</v>
      </c>
      <c r="G20" s="37"/>
      <c r="H20" s="43">
        <v>450</v>
      </c>
      <c r="I20" s="29">
        <v>607.5</v>
      </c>
      <c r="J20" s="28">
        <v>4000</v>
      </c>
      <c r="K20" s="28">
        <v>4000</v>
      </c>
      <c r="L20" s="28">
        <v>8000</v>
      </c>
      <c r="M20" s="29">
        <v>1074.3275505331846</v>
      </c>
      <c r="N20" s="29">
        <v>1450.3421932197994</v>
      </c>
      <c r="O20" s="30">
        <v>0.94499999999999995</v>
      </c>
      <c r="P20" s="31">
        <v>5000</v>
      </c>
      <c r="Q20" s="32">
        <v>859.46204042654767</v>
      </c>
      <c r="R20" s="33">
        <v>0.6</v>
      </c>
      <c r="U20" s="47">
        <v>2024</v>
      </c>
      <c r="V20" s="48">
        <v>0.93500000000000005</v>
      </c>
      <c r="W20" s="49">
        <v>0.57999999999999996</v>
      </c>
      <c r="AB20" s="34">
        <v>160</v>
      </c>
      <c r="AC20" s="35"/>
    </row>
    <row r="21" spans="2:29" ht="24" customHeight="1" x14ac:dyDescent="0.55000000000000004">
      <c r="B21" s="26">
        <v>10</v>
      </c>
      <c r="C21" s="27" t="s">
        <v>35</v>
      </c>
      <c r="D21" s="27" t="s">
        <v>33</v>
      </c>
      <c r="E21" s="27" t="s">
        <v>23</v>
      </c>
      <c r="F21" s="9" t="s">
        <v>26</v>
      </c>
      <c r="G21" s="37"/>
      <c r="H21" s="43">
        <v>450</v>
      </c>
      <c r="I21" s="29">
        <v>607.5</v>
      </c>
      <c r="J21" s="28">
        <v>4000</v>
      </c>
      <c r="K21" s="28">
        <v>4000</v>
      </c>
      <c r="L21" s="28">
        <v>8000</v>
      </c>
      <c r="M21" s="29">
        <v>1074.3275505331846</v>
      </c>
      <c r="N21" s="29">
        <v>1450.3421932197994</v>
      </c>
      <c r="O21" s="30">
        <v>0.94499999999999995</v>
      </c>
      <c r="P21" s="31">
        <v>5000</v>
      </c>
      <c r="Q21" s="32">
        <v>859.46204042654767</v>
      </c>
      <c r="R21" s="33">
        <v>0.6</v>
      </c>
      <c r="U21" s="47">
        <v>2030</v>
      </c>
      <c r="V21" s="48">
        <v>0.94499999999999995</v>
      </c>
      <c r="W21" s="49">
        <v>0.6</v>
      </c>
      <c r="AB21" s="34">
        <v>160</v>
      </c>
      <c r="AC21" s="35"/>
    </row>
    <row r="22" spans="2:29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37" t="s">
        <v>31</v>
      </c>
      <c r="H22" s="38">
        <v>1E-4</v>
      </c>
      <c r="I22" s="38">
        <v>1E-4</v>
      </c>
      <c r="J22" s="38">
        <v>1E-4</v>
      </c>
      <c r="K22" s="38">
        <v>1E-4</v>
      </c>
      <c r="L22" s="38">
        <v>1E-4</v>
      </c>
      <c r="M22" s="38">
        <v>1E-4</v>
      </c>
      <c r="N22" s="38">
        <v>1E-4</v>
      </c>
      <c r="O22" s="38">
        <v>1</v>
      </c>
      <c r="P22" s="39">
        <v>1E-4</v>
      </c>
      <c r="Q22" s="38">
        <v>1E-4</v>
      </c>
      <c r="R22" s="40">
        <v>0.99990000000000001</v>
      </c>
      <c r="U22" s="50">
        <v>2050</v>
      </c>
      <c r="V22" s="51">
        <v>0.95499999999999996</v>
      </c>
      <c r="W22" s="52">
        <v>0.65</v>
      </c>
      <c r="AB22" s="41">
        <v>1E-4</v>
      </c>
      <c r="AC22" s="42"/>
    </row>
    <row r="23" spans="2:29" ht="22.9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43">
        <v>450</v>
      </c>
      <c r="I23" s="29">
        <v>607.5</v>
      </c>
      <c r="J23" s="28">
        <v>4000</v>
      </c>
      <c r="K23" s="28">
        <v>4000</v>
      </c>
      <c r="L23" s="28">
        <v>8000</v>
      </c>
      <c r="M23" s="29">
        <v>1074.3275505331846</v>
      </c>
      <c r="N23" s="29">
        <v>1450.3421932197994</v>
      </c>
      <c r="O23" s="30">
        <v>0.94499999999999995</v>
      </c>
      <c r="P23" s="31">
        <v>5000</v>
      </c>
      <c r="Q23" s="32">
        <v>859.46204042654767</v>
      </c>
      <c r="R23" s="33">
        <v>0.6</v>
      </c>
      <c r="AB23" s="34">
        <v>500</v>
      </c>
      <c r="AC23" s="35"/>
    </row>
    <row r="24" spans="2:29" ht="24" customHeight="1" thickBot="1" x14ac:dyDescent="0.6">
      <c r="C24" s="53"/>
      <c r="D24" s="54"/>
      <c r="E24" s="54"/>
      <c r="F24" s="54"/>
      <c r="G24" s="54"/>
      <c r="H24" s="273"/>
      <c r="I24" s="273"/>
      <c r="J24" s="273"/>
      <c r="K24" s="273"/>
      <c r="L24" s="55"/>
      <c r="M24" s="55"/>
      <c r="N24" s="55"/>
      <c r="O24" s="55"/>
      <c r="P24" s="55"/>
      <c r="Q24" s="55"/>
      <c r="R24" s="55"/>
      <c r="U24" s="2" t="s">
        <v>38</v>
      </c>
      <c r="AB24" s="56"/>
      <c r="AC24" s="57"/>
    </row>
    <row r="25" spans="2:29" ht="24" customHeight="1" thickTop="1" x14ac:dyDescent="0.55000000000000004">
      <c r="H25" s="3" t="s">
        <v>39</v>
      </c>
      <c r="I25" s="3"/>
      <c r="J25" s="3"/>
      <c r="K25" s="58">
        <v>9549.3046514662965</v>
      </c>
      <c r="L25" s="59"/>
      <c r="M25" s="60"/>
      <c r="N25" s="274" t="s">
        <v>40</v>
      </c>
      <c r="O25" s="274"/>
      <c r="P25" s="274"/>
      <c r="Q25" s="274"/>
      <c r="R25" s="61"/>
      <c r="U25" s="275" t="s">
        <v>41</v>
      </c>
      <c r="V25" s="275"/>
      <c r="W25" s="275"/>
    </row>
    <row r="26" spans="2:29" ht="24" customHeight="1" x14ac:dyDescent="0.55000000000000004">
      <c r="L26" s="60"/>
      <c r="M26" s="60"/>
      <c r="N26" s="63" t="s">
        <v>21</v>
      </c>
      <c r="O26" s="63" t="s">
        <v>21</v>
      </c>
      <c r="P26" s="64" t="s">
        <v>35</v>
      </c>
      <c r="Q26" s="64" t="s">
        <v>35</v>
      </c>
      <c r="R26" s="65"/>
      <c r="U26" s="275"/>
      <c r="V26" s="275"/>
      <c r="W26" s="275"/>
    </row>
    <row r="27" spans="2:29" ht="24" customHeight="1" x14ac:dyDescent="0.55000000000000004">
      <c r="J27" s="66"/>
      <c r="K27" s="66"/>
      <c r="L27" s="60"/>
      <c r="M27" s="60"/>
      <c r="N27" s="67" t="s">
        <v>33</v>
      </c>
      <c r="O27" s="67" t="s">
        <v>22</v>
      </c>
      <c r="P27" s="67" t="s">
        <v>33</v>
      </c>
      <c r="Q27" s="67" t="s">
        <v>22</v>
      </c>
      <c r="R27" s="65"/>
      <c r="U27" s="68"/>
    </row>
    <row r="28" spans="2:29" ht="24" customHeight="1" x14ac:dyDescent="0.55000000000000004">
      <c r="J28" s="66"/>
      <c r="K28" s="66"/>
      <c r="L28" s="60"/>
      <c r="M28" s="60"/>
      <c r="N28" s="69">
        <v>1.35</v>
      </c>
      <c r="O28" s="69">
        <v>1.35</v>
      </c>
      <c r="P28" s="69">
        <v>1.35</v>
      </c>
      <c r="Q28" s="70">
        <v>1.35</v>
      </c>
      <c r="R28" s="65"/>
    </row>
    <row r="29" spans="2:29" ht="10" customHeight="1" thickBot="1" x14ac:dyDescent="0.6">
      <c r="D29" s="62"/>
      <c r="J29" s="66"/>
      <c r="K29" s="66"/>
      <c r="L29" s="60"/>
      <c r="M29" s="60"/>
    </row>
    <row r="30" spans="2:29" ht="18.899999999999999" thickTop="1" thickBot="1" x14ac:dyDescent="0.6">
      <c r="J30" s="276" t="s">
        <v>19</v>
      </c>
      <c r="K30" s="277"/>
      <c r="L30" s="277"/>
      <c r="M30" s="278"/>
      <c r="N30" s="71">
        <v>1.35</v>
      </c>
      <c r="O30" s="72">
        <v>1.35</v>
      </c>
      <c r="P30" s="72">
        <v>1.35</v>
      </c>
      <c r="Q30" s="73">
        <v>1.1499999999999999</v>
      </c>
    </row>
    <row r="31" spans="2:29" ht="14.7" thickTop="1" x14ac:dyDescent="0.55000000000000004"/>
  </sheetData>
  <mergeCells count="32">
    <mergeCell ref="C3:D3"/>
    <mergeCell ref="H3:R3"/>
    <mergeCell ref="H4:H5"/>
    <mergeCell ref="I4:I5"/>
    <mergeCell ref="J4:J5"/>
    <mergeCell ref="K4:K5"/>
    <mergeCell ref="L4:L5"/>
    <mergeCell ref="M4:M5"/>
    <mergeCell ref="N4:N5"/>
    <mergeCell ref="O4:O5"/>
    <mergeCell ref="AC10:AC11"/>
    <mergeCell ref="P4:Q4"/>
    <mergeCell ref="R4:R5"/>
    <mergeCell ref="B5:F5"/>
    <mergeCell ref="U5:W6"/>
    <mergeCell ref="H10:H11"/>
    <mergeCell ref="I10:I11"/>
    <mergeCell ref="J10:J11"/>
    <mergeCell ref="K10:K11"/>
    <mergeCell ref="L10:L11"/>
    <mergeCell ref="M10:M11"/>
    <mergeCell ref="B11:F11"/>
    <mergeCell ref="N10:N11"/>
    <mergeCell ref="O10:O11"/>
    <mergeCell ref="P10:Q10"/>
    <mergeCell ref="R10:R11"/>
    <mergeCell ref="AB10:AB11"/>
    <mergeCell ref="U17:W17"/>
    <mergeCell ref="H24:K24"/>
    <mergeCell ref="N25:Q25"/>
    <mergeCell ref="U25:W26"/>
    <mergeCell ref="J30:M30"/>
  </mergeCells>
  <conditionalFormatting sqref="B12:B23">
    <cfRule type="cellIs" dxfId="6" priority="1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740F-5E5D-4D26-BAF2-FFD004FD7B3E}">
  <dimension ref="B1:Y23"/>
  <sheetViews>
    <sheetView zoomScale="60" zoomScaleNormal="60" workbookViewId="0">
      <selection activeCell="H7" sqref="H7:R7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11.41796875" style="2" customWidth="1"/>
    <col min="8" max="16" width="12.578125" style="2" customWidth="1"/>
    <col min="17" max="17" width="10" style="2" customWidth="1"/>
    <col min="18" max="18" width="11.578125" style="2" customWidth="1"/>
    <col min="19" max="19" width="5.578125" style="2" customWidth="1"/>
    <col min="20" max="20" width="3.578125" style="2" customWidth="1"/>
    <col min="21" max="21" width="11.41796875" style="2" customWidth="1"/>
    <col min="22" max="22" width="18.83984375" style="2" customWidth="1"/>
    <col min="23" max="23" width="5.83984375" style="2" customWidth="1"/>
    <col min="24" max="16384" width="11.41796875" style="2"/>
  </cols>
  <sheetData>
    <row r="1" spans="2:25" ht="24" customHeight="1" x14ac:dyDescent="0.55000000000000004">
      <c r="B1" s="1" t="s">
        <v>42</v>
      </c>
    </row>
    <row r="2" spans="2:25" ht="12" customHeight="1" x14ac:dyDescent="0.55000000000000004"/>
    <row r="3" spans="2:25" ht="24" customHeight="1" x14ac:dyDescent="0.55000000000000004">
      <c r="H3" s="294" t="s">
        <v>42</v>
      </c>
      <c r="I3" s="295"/>
      <c r="J3" s="295"/>
      <c r="K3" s="295"/>
      <c r="L3" s="295"/>
      <c r="M3" s="295"/>
      <c r="N3" s="295"/>
      <c r="O3" s="295"/>
      <c r="P3" s="295"/>
      <c r="Q3" s="295"/>
      <c r="R3" s="295"/>
    </row>
    <row r="4" spans="2:25" ht="28.15" customHeight="1" x14ac:dyDescent="0.55000000000000004">
      <c r="F4" s="5"/>
      <c r="H4" s="288" t="s">
        <v>3</v>
      </c>
      <c r="I4" s="288" t="s">
        <v>4</v>
      </c>
      <c r="J4" s="288"/>
      <c r="K4" s="288"/>
      <c r="L4" s="288"/>
      <c r="M4" s="288"/>
      <c r="N4" s="288"/>
      <c r="O4" s="286" t="s">
        <v>43</v>
      </c>
      <c r="P4" s="287"/>
      <c r="Q4" s="74"/>
      <c r="R4" s="288"/>
      <c r="U4" s="75" t="s">
        <v>1</v>
      </c>
      <c r="V4" s="4">
        <v>2030</v>
      </c>
    </row>
    <row r="5" spans="2:25" ht="48" customHeight="1" x14ac:dyDescent="0.55000000000000004">
      <c r="B5" s="290" t="s">
        <v>13</v>
      </c>
      <c r="C5" s="290"/>
      <c r="D5" s="290"/>
      <c r="E5" s="290"/>
      <c r="F5" s="290"/>
      <c r="H5" s="289"/>
      <c r="I5" s="289"/>
      <c r="J5" s="289"/>
      <c r="K5" s="289"/>
      <c r="L5" s="289"/>
      <c r="M5" s="289"/>
      <c r="N5" s="289"/>
      <c r="O5" s="6" t="s">
        <v>44</v>
      </c>
      <c r="P5" s="6" t="s">
        <v>45</v>
      </c>
      <c r="Q5" s="7"/>
      <c r="R5" s="289"/>
    </row>
    <row r="6" spans="2:25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26</v>
      </c>
      <c r="H6" s="76">
        <v>700</v>
      </c>
      <c r="I6" s="76">
        <v>875</v>
      </c>
      <c r="J6" s="76"/>
      <c r="K6" s="76"/>
      <c r="L6" s="76"/>
      <c r="M6" s="76"/>
      <c r="N6" s="76"/>
      <c r="O6" s="77">
        <v>0.97</v>
      </c>
      <c r="P6" s="77">
        <v>0.97</v>
      </c>
      <c r="Q6" s="76"/>
      <c r="R6" s="77"/>
    </row>
    <row r="7" spans="2:25" ht="24" customHeight="1" x14ac:dyDescent="0.55000000000000004">
      <c r="B7" s="12"/>
      <c r="C7" s="12"/>
      <c r="D7" s="12"/>
      <c r="E7" s="12"/>
      <c r="F7" s="78"/>
      <c r="G7" s="296"/>
      <c r="H7" s="14">
        <v>1</v>
      </c>
      <c r="I7" s="14">
        <f>H7+1</f>
        <v>2</v>
      </c>
      <c r="J7" s="14">
        <f t="shared" ref="J7:R7" si="0">I7+1</f>
        <v>3</v>
      </c>
      <c r="K7" s="14">
        <f t="shared" si="0"/>
        <v>4</v>
      </c>
      <c r="L7" s="14">
        <f t="shared" si="0"/>
        <v>5</v>
      </c>
      <c r="M7" s="14">
        <f t="shared" si="0"/>
        <v>6</v>
      </c>
      <c r="N7" s="14">
        <f t="shared" si="0"/>
        <v>7</v>
      </c>
      <c r="O7" s="14">
        <f t="shared" si="0"/>
        <v>8</v>
      </c>
      <c r="P7" s="14">
        <f t="shared" si="0"/>
        <v>9</v>
      </c>
      <c r="Q7" s="14">
        <f t="shared" si="0"/>
        <v>10</v>
      </c>
      <c r="R7" s="14">
        <f t="shared" si="0"/>
        <v>11</v>
      </c>
    </row>
    <row r="8" spans="2:25" ht="11.5" customHeight="1" x14ac:dyDescent="0.55000000000000004">
      <c r="F8" s="5"/>
      <c r="G8" s="296"/>
    </row>
    <row r="9" spans="2:25" ht="24" customHeight="1" x14ac:dyDescent="0.55000000000000004">
      <c r="H9" s="297" t="s">
        <v>46</v>
      </c>
      <c r="I9" s="298"/>
      <c r="J9" s="298"/>
      <c r="K9" s="298"/>
      <c r="L9" s="298"/>
      <c r="M9" s="298"/>
      <c r="N9" s="298"/>
      <c r="O9" s="298"/>
      <c r="P9" s="298"/>
      <c r="Q9" s="298"/>
      <c r="R9" s="298"/>
      <c r="X9" s="79" t="s">
        <v>19</v>
      </c>
      <c r="Y9" s="80"/>
    </row>
    <row r="10" spans="2:25" ht="32.1" customHeight="1" x14ac:dyDescent="0.55000000000000004">
      <c r="B10" s="81">
        <v>10</v>
      </c>
      <c r="H10" s="279" t="s">
        <v>3</v>
      </c>
      <c r="I10" s="279" t="s">
        <v>4</v>
      </c>
      <c r="J10" s="299" t="s">
        <v>47</v>
      </c>
      <c r="K10" s="300"/>
      <c r="L10" s="303">
        <v>1.25</v>
      </c>
      <c r="M10" s="279"/>
      <c r="N10" s="279"/>
      <c r="O10" s="281" t="s">
        <v>43</v>
      </c>
      <c r="P10" s="282"/>
      <c r="Q10" s="82"/>
      <c r="R10" s="279"/>
      <c r="X10" s="279" t="s">
        <v>3</v>
      </c>
      <c r="Y10" s="80"/>
    </row>
    <row r="11" spans="2:25" ht="32.1" customHeight="1" x14ac:dyDescent="0.55000000000000004">
      <c r="B11" s="292" t="s">
        <v>48</v>
      </c>
      <c r="C11" s="292"/>
      <c r="D11" s="292"/>
      <c r="E11" s="292"/>
      <c r="F11" s="292"/>
      <c r="H11" s="280"/>
      <c r="I11" s="280"/>
      <c r="J11" s="301"/>
      <c r="K11" s="302"/>
      <c r="L11" s="304"/>
      <c r="M11" s="280"/>
      <c r="N11" s="280"/>
      <c r="O11" s="24" t="s">
        <v>44</v>
      </c>
      <c r="P11" s="24" t="s">
        <v>45</v>
      </c>
      <c r="Q11" s="25"/>
      <c r="R11" s="280"/>
      <c r="X11" s="280"/>
      <c r="Y11" s="80"/>
    </row>
    <row r="12" spans="2:25" ht="24" customHeight="1" x14ac:dyDescent="0.55000000000000004">
      <c r="B12" s="26">
        <v>0</v>
      </c>
      <c r="C12" s="27" t="s">
        <v>21</v>
      </c>
      <c r="D12" s="27" t="s">
        <v>22</v>
      </c>
      <c r="E12" s="27" t="s">
        <v>23</v>
      </c>
      <c r="F12" s="27" t="s">
        <v>24</v>
      </c>
      <c r="H12" s="83">
        <v>125</v>
      </c>
      <c r="I12" s="84">
        <v>156.25</v>
      </c>
      <c r="J12" s="85"/>
      <c r="K12" s="85"/>
      <c r="L12" s="85"/>
      <c r="M12" s="84"/>
      <c r="N12" s="84"/>
      <c r="O12" s="86">
        <v>0.97</v>
      </c>
      <c r="P12" s="86">
        <v>0.97</v>
      </c>
      <c r="Q12" s="87"/>
      <c r="R12" s="88"/>
      <c r="X12" s="83">
        <v>125</v>
      </c>
      <c r="Y12" s="80"/>
    </row>
    <row r="13" spans="2:25" ht="24" customHeight="1" x14ac:dyDescent="0.55000000000000004">
      <c r="B13" s="26">
        <v>0</v>
      </c>
      <c r="C13" s="27" t="s">
        <v>21</v>
      </c>
      <c r="D13" s="27" t="s">
        <v>22</v>
      </c>
      <c r="E13" s="27" t="s">
        <v>23</v>
      </c>
      <c r="F13" s="9" t="s">
        <v>26</v>
      </c>
      <c r="H13" s="83">
        <v>125</v>
      </c>
      <c r="I13" s="84">
        <v>156.25</v>
      </c>
      <c r="J13" s="85"/>
      <c r="K13" s="85"/>
      <c r="L13" s="85"/>
      <c r="M13" s="84"/>
      <c r="N13" s="84"/>
      <c r="O13" s="86">
        <v>0.97</v>
      </c>
      <c r="P13" s="86">
        <v>0.97</v>
      </c>
      <c r="Q13" s="87"/>
      <c r="R13" s="88"/>
      <c r="X13" s="83">
        <v>125</v>
      </c>
      <c r="Y13" s="80"/>
    </row>
    <row r="14" spans="2:25" ht="24" customHeight="1" x14ac:dyDescent="0.55000000000000004">
      <c r="B14" s="26">
        <v>0</v>
      </c>
      <c r="C14" s="27" t="s">
        <v>21</v>
      </c>
      <c r="D14" s="27" t="s">
        <v>22</v>
      </c>
      <c r="E14" s="27" t="s">
        <v>29</v>
      </c>
      <c r="F14" s="27" t="s">
        <v>30</v>
      </c>
      <c r="G14" s="89" t="s">
        <v>49</v>
      </c>
      <c r="H14" s="90">
        <v>1E-4</v>
      </c>
      <c r="I14" s="90">
        <v>1E-4</v>
      </c>
      <c r="J14" s="85"/>
      <c r="K14" s="85"/>
      <c r="L14" s="85"/>
      <c r="M14" s="84"/>
      <c r="N14" s="84"/>
      <c r="O14" s="90">
        <v>1</v>
      </c>
      <c r="P14" s="90">
        <v>1</v>
      </c>
      <c r="Q14" s="87"/>
      <c r="R14" s="88"/>
      <c r="X14" s="90">
        <v>1E-4</v>
      </c>
      <c r="Y14" s="80"/>
    </row>
    <row r="15" spans="2:25" ht="24" customHeight="1" x14ac:dyDescent="0.55000000000000004">
      <c r="B15" s="26">
        <v>0</v>
      </c>
      <c r="C15" s="27" t="s">
        <v>21</v>
      </c>
      <c r="D15" s="27" t="s">
        <v>33</v>
      </c>
      <c r="E15" s="27" t="s">
        <v>23</v>
      </c>
      <c r="F15" s="27" t="s">
        <v>24</v>
      </c>
      <c r="H15" s="83">
        <v>85</v>
      </c>
      <c r="I15" s="84">
        <v>106.25</v>
      </c>
      <c r="J15" s="85"/>
      <c r="K15" s="85"/>
      <c r="L15" s="85"/>
      <c r="M15" s="84"/>
      <c r="N15" s="84"/>
      <c r="O15" s="86">
        <v>0.97</v>
      </c>
      <c r="P15" s="86">
        <v>0.97</v>
      </c>
      <c r="Q15" s="87"/>
      <c r="R15" s="88"/>
      <c r="U15" s="272" t="s">
        <v>50</v>
      </c>
      <c r="V15" s="272"/>
      <c r="X15" s="83">
        <v>85</v>
      </c>
      <c r="Y15" s="80"/>
    </row>
    <row r="16" spans="2:25" ht="24" customHeight="1" x14ac:dyDescent="0.55000000000000004">
      <c r="B16" s="26">
        <v>0</v>
      </c>
      <c r="C16" s="27" t="s">
        <v>21</v>
      </c>
      <c r="D16" s="27" t="s">
        <v>33</v>
      </c>
      <c r="E16" s="27" t="s">
        <v>23</v>
      </c>
      <c r="F16" s="9" t="s">
        <v>26</v>
      </c>
      <c r="H16" s="83">
        <v>85</v>
      </c>
      <c r="I16" s="84">
        <v>106.25</v>
      </c>
      <c r="J16" s="85"/>
      <c r="K16" s="85"/>
      <c r="L16" s="85"/>
      <c r="M16" s="84"/>
      <c r="N16" s="84"/>
      <c r="O16" s="86">
        <v>0.97</v>
      </c>
      <c r="P16" s="86">
        <v>0.97</v>
      </c>
      <c r="Q16" s="87"/>
      <c r="R16" s="88"/>
      <c r="U16" s="44"/>
      <c r="V16" s="45" t="s">
        <v>51</v>
      </c>
      <c r="X16" s="83">
        <v>85</v>
      </c>
      <c r="Y16" s="80"/>
    </row>
    <row r="17" spans="2:25" ht="24" customHeight="1" x14ac:dyDescent="0.55000000000000004">
      <c r="B17" s="26">
        <v>0</v>
      </c>
      <c r="C17" s="27" t="s">
        <v>21</v>
      </c>
      <c r="D17" s="27" t="s">
        <v>33</v>
      </c>
      <c r="E17" s="27" t="s">
        <v>29</v>
      </c>
      <c r="F17" s="27" t="s">
        <v>30</v>
      </c>
      <c r="G17" s="89" t="s">
        <v>49</v>
      </c>
      <c r="H17" s="90">
        <v>1E-4</v>
      </c>
      <c r="I17" s="90">
        <v>1E-4</v>
      </c>
      <c r="J17" s="85"/>
      <c r="K17" s="85"/>
      <c r="L17" s="85"/>
      <c r="M17" s="84"/>
      <c r="N17" s="84"/>
      <c r="O17" s="90">
        <v>1</v>
      </c>
      <c r="P17" s="90">
        <v>1</v>
      </c>
      <c r="Q17" s="87"/>
      <c r="R17" s="88"/>
      <c r="U17" s="47">
        <v>1990</v>
      </c>
      <c r="V17" s="48">
        <v>0.95</v>
      </c>
      <c r="X17" s="90">
        <v>1E-4</v>
      </c>
      <c r="Y17" s="80"/>
    </row>
    <row r="18" spans="2:25" ht="24" customHeight="1" x14ac:dyDescent="0.55000000000000004">
      <c r="B18" s="26">
        <v>0</v>
      </c>
      <c r="C18" s="27" t="s">
        <v>35</v>
      </c>
      <c r="D18" s="27" t="s">
        <v>22</v>
      </c>
      <c r="E18" s="27" t="s">
        <v>23</v>
      </c>
      <c r="F18" s="9" t="s">
        <v>26</v>
      </c>
      <c r="H18" s="91">
        <v>550</v>
      </c>
      <c r="I18" s="84">
        <v>687.5</v>
      </c>
      <c r="J18" s="85"/>
      <c r="K18" s="85"/>
      <c r="L18" s="85"/>
      <c r="M18" s="84"/>
      <c r="N18" s="84"/>
      <c r="O18" s="86">
        <v>0.97</v>
      </c>
      <c r="P18" s="86">
        <v>0.97</v>
      </c>
      <c r="Q18" s="87"/>
      <c r="R18" s="88"/>
      <c r="U18" s="47">
        <v>2024</v>
      </c>
      <c r="V18" s="48">
        <v>0.96</v>
      </c>
      <c r="X18" s="83">
        <v>420</v>
      </c>
      <c r="Y18" s="80"/>
    </row>
    <row r="19" spans="2:25" ht="24" customHeight="1" x14ac:dyDescent="0.55000000000000004">
      <c r="B19" s="26">
        <v>0</v>
      </c>
      <c r="C19" s="27" t="s">
        <v>35</v>
      </c>
      <c r="D19" s="27" t="s">
        <v>22</v>
      </c>
      <c r="E19" s="27" t="s">
        <v>29</v>
      </c>
      <c r="F19" s="27" t="s">
        <v>30</v>
      </c>
      <c r="G19" s="89" t="s">
        <v>49</v>
      </c>
      <c r="H19" s="90">
        <v>1E-4</v>
      </c>
      <c r="I19" s="90">
        <v>1E-4</v>
      </c>
      <c r="J19" s="85"/>
      <c r="K19" s="85"/>
      <c r="L19" s="85"/>
      <c r="M19" s="84"/>
      <c r="N19" s="84"/>
      <c r="O19" s="90">
        <v>1</v>
      </c>
      <c r="P19" s="90">
        <v>1</v>
      </c>
      <c r="Q19" s="87"/>
      <c r="R19" s="88"/>
      <c r="U19" s="47">
        <v>2030</v>
      </c>
      <c r="V19" s="48">
        <v>0.97</v>
      </c>
      <c r="X19" s="90">
        <v>1E-4</v>
      </c>
      <c r="Y19" s="80"/>
    </row>
    <row r="20" spans="2:25" ht="24" customHeight="1" x14ac:dyDescent="0.55000000000000004">
      <c r="B20" s="26">
        <v>0</v>
      </c>
      <c r="C20" s="27" t="s">
        <v>35</v>
      </c>
      <c r="D20" s="27" t="s">
        <v>33</v>
      </c>
      <c r="E20" s="27" t="s">
        <v>23</v>
      </c>
      <c r="F20" s="27" t="s">
        <v>24</v>
      </c>
      <c r="H20" s="91">
        <v>700</v>
      </c>
      <c r="I20" s="84">
        <v>875</v>
      </c>
      <c r="J20" s="85"/>
      <c r="K20" s="85"/>
      <c r="L20" s="85"/>
      <c r="M20" s="84"/>
      <c r="N20" s="84"/>
      <c r="O20" s="86">
        <v>0.97</v>
      </c>
      <c r="P20" s="86">
        <v>0.97</v>
      </c>
      <c r="Q20" s="87"/>
      <c r="R20" s="88"/>
      <c r="U20" s="50">
        <v>2050</v>
      </c>
      <c r="V20" s="51">
        <v>0.98</v>
      </c>
      <c r="X20" s="83">
        <v>165</v>
      </c>
      <c r="Y20" s="80"/>
    </row>
    <row r="21" spans="2:25" ht="24" customHeight="1" x14ac:dyDescent="0.55000000000000004">
      <c r="B21" s="26">
        <v>10</v>
      </c>
      <c r="C21" s="27" t="s">
        <v>35</v>
      </c>
      <c r="D21" s="27" t="s">
        <v>33</v>
      </c>
      <c r="E21" s="27" t="s">
        <v>23</v>
      </c>
      <c r="F21" s="9" t="s">
        <v>26</v>
      </c>
      <c r="H21" s="91">
        <v>700</v>
      </c>
      <c r="I21" s="84">
        <v>875</v>
      </c>
      <c r="J21" s="85"/>
      <c r="K21" s="85"/>
      <c r="L21" s="85"/>
      <c r="M21" s="84"/>
      <c r="N21" s="84"/>
      <c r="O21" s="86">
        <v>0.97</v>
      </c>
      <c r="P21" s="86">
        <v>0.97</v>
      </c>
      <c r="Q21" s="87"/>
      <c r="R21" s="88"/>
      <c r="X21" s="83">
        <v>165</v>
      </c>
      <c r="Y21" s="80"/>
    </row>
    <row r="22" spans="2:25" ht="24" customHeight="1" x14ac:dyDescent="0.55000000000000004">
      <c r="B22" s="26">
        <v>0</v>
      </c>
      <c r="C22" s="27" t="s">
        <v>35</v>
      </c>
      <c r="D22" s="27" t="s">
        <v>33</v>
      </c>
      <c r="E22" s="27" t="s">
        <v>29</v>
      </c>
      <c r="F22" s="27" t="s">
        <v>30</v>
      </c>
      <c r="G22" s="89" t="s">
        <v>49</v>
      </c>
      <c r="H22" s="90">
        <v>1E-4</v>
      </c>
      <c r="I22" s="90">
        <v>1E-4</v>
      </c>
      <c r="J22" s="85"/>
      <c r="K22" s="85"/>
      <c r="L22" s="85"/>
      <c r="M22" s="84"/>
      <c r="N22" s="84"/>
      <c r="O22" s="90">
        <v>1</v>
      </c>
      <c r="P22" s="90">
        <v>1</v>
      </c>
      <c r="Q22" s="87"/>
      <c r="R22" s="88"/>
      <c r="X22" s="90">
        <v>1E-4</v>
      </c>
      <c r="Y22" s="80"/>
    </row>
    <row r="23" spans="2:25" ht="23.5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91">
        <v>550</v>
      </c>
      <c r="I23" s="84">
        <v>687.5</v>
      </c>
      <c r="J23" s="85"/>
      <c r="K23" s="85"/>
      <c r="L23" s="85"/>
      <c r="M23" s="84"/>
      <c r="N23" s="84"/>
      <c r="O23" s="86">
        <v>0.97</v>
      </c>
      <c r="P23" s="86">
        <v>0.97</v>
      </c>
      <c r="Q23" s="87"/>
      <c r="R23" s="88"/>
      <c r="X23" s="83">
        <v>420</v>
      </c>
      <c r="Y23" s="80"/>
    </row>
  </sheetData>
  <mergeCells count="24">
    <mergeCell ref="H3:R3"/>
    <mergeCell ref="H4:H5"/>
    <mergeCell ref="I4:I5"/>
    <mergeCell ref="J4:J5"/>
    <mergeCell ref="K4:K5"/>
    <mergeCell ref="L4:L5"/>
    <mergeCell ref="M4:M5"/>
    <mergeCell ref="N4:N5"/>
    <mergeCell ref="O4:P4"/>
    <mergeCell ref="R4:R5"/>
    <mergeCell ref="R10:R11"/>
    <mergeCell ref="X10:X11"/>
    <mergeCell ref="B11:F11"/>
    <mergeCell ref="U15:V15"/>
    <mergeCell ref="B5:F5"/>
    <mergeCell ref="G7:G8"/>
    <mergeCell ref="H9:R9"/>
    <mergeCell ref="H10:H11"/>
    <mergeCell ref="I10:I11"/>
    <mergeCell ref="J10:K11"/>
    <mergeCell ref="L10:L11"/>
    <mergeCell ref="M10:M11"/>
    <mergeCell ref="N10:N11"/>
    <mergeCell ref="O10:P10"/>
  </mergeCells>
  <conditionalFormatting sqref="B12:B23">
    <cfRule type="cellIs" dxfId="5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5328-27EA-4D06-83FC-942EB153DDC6}">
  <dimension ref="B1:AO50"/>
  <sheetViews>
    <sheetView tabSelected="1" zoomScale="60" zoomScaleNormal="60" workbookViewId="0">
      <selection activeCell="O7" sqref="O7"/>
    </sheetView>
  </sheetViews>
  <sheetFormatPr baseColWidth="10" defaultColWidth="11.41796875" defaultRowHeight="14.4" x14ac:dyDescent="0.55000000000000004"/>
  <cols>
    <col min="1" max="1" width="5.15625" style="2" customWidth="1"/>
    <col min="2" max="2" width="4.41796875" style="2" customWidth="1"/>
    <col min="3" max="3" width="13.41796875" style="2" customWidth="1"/>
    <col min="4" max="4" width="11.578125" style="2" customWidth="1"/>
    <col min="5" max="5" width="24" style="2" customWidth="1"/>
    <col min="6" max="6" width="19.41796875" style="2" customWidth="1"/>
    <col min="7" max="7" width="9" style="2" customWidth="1"/>
    <col min="8" max="12" width="12.578125" style="2" customWidth="1"/>
    <col min="13" max="13" width="13.41796875" style="2" customWidth="1"/>
    <col min="14" max="18" width="12.578125" style="2" customWidth="1"/>
    <col min="19" max="19" width="8" style="2" customWidth="1"/>
    <col min="20" max="20" width="21.578125" style="2" customWidth="1"/>
    <col min="21" max="21" width="17.578125" style="2" customWidth="1"/>
    <col min="22" max="22" width="14.41796875" style="2" customWidth="1"/>
    <col min="23" max="24" width="12.578125" style="2" customWidth="1"/>
    <col min="25" max="25" width="13.41796875" style="2" customWidth="1"/>
    <col min="26" max="26" width="20.41796875" style="2" customWidth="1"/>
    <col min="27" max="27" width="10.68359375" style="2" customWidth="1"/>
    <col min="28" max="28" width="12.578125" style="2" customWidth="1"/>
    <col min="29" max="29" width="7.83984375" style="2" customWidth="1"/>
    <col min="30" max="30" width="12.578125" style="2" customWidth="1"/>
    <col min="31" max="31" width="28.26171875" style="2" customWidth="1"/>
    <col min="32" max="32" width="16.83984375" style="2" customWidth="1"/>
    <col min="33" max="33" width="12.578125" style="2" customWidth="1"/>
    <col min="34" max="34" width="4.41796875" style="2" customWidth="1"/>
    <col min="35" max="35" width="17.578125" style="2" customWidth="1"/>
    <col min="36" max="36" width="21.578125" style="2" customWidth="1"/>
    <col min="37" max="37" width="3.26171875" style="2" customWidth="1"/>
    <col min="38" max="50" width="12.578125" style="2" customWidth="1"/>
    <col min="51" max="16384" width="11.41796875" style="2"/>
  </cols>
  <sheetData>
    <row r="1" spans="2:41" ht="24" customHeight="1" x14ac:dyDescent="0.55000000000000004">
      <c r="B1" s="1" t="s">
        <v>52</v>
      </c>
    </row>
    <row r="2" spans="2:41" ht="12" customHeight="1" x14ac:dyDescent="0.55000000000000004"/>
    <row r="3" spans="2:41" ht="24" customHeight="1" x14ac:dyDescent="0.55000000000000004">
      <c r="B3" s="3"/>
      <c r="C3" s="293" t="s">
        <v>1</v>
      </c>
      <c r="D3" s="293"/>
      <c r="E3" s="4">
        <v>2030</v>
      </c>
      <c r="F3" s="3"/>
      <c r="H3" s="335" t="s">
        <v>53</v>
      </c>
      <c r="I3" s="336"/>
      <c r="J3" s="336"/>
      <c r="K3" s="336"/>
      <c r="L3" s="336"/>
      <c r="M3" s="336"/>
      <c r="N3" s="336"/>
      <c r="O3" s="336"/>
      <c r="P3" s="336"/>
      <c r="Q3" s="336"/>
      <c r="R3" s="337"/>
      <c r="T3" s="65" t="s">
        <v>54</v>
      </c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2:41" ht="42" customHeight="1" x14ac:dyDescent="0.55000000000000004">
      <c r="F4" s="5"/>
      <c r="H4" s="338" t="s">
        <v>55</v>
      </c>
      <c r="I4" s="339"/>
      <c r="J4" s="339"/>
      <c r="K4" s="340"/>
      <c r="L4" s="341" t="s">
        <v>56</v>
      </c>
      <c r="M4" s="343" t="s">
        <v>57</v>
      </c>
      <c r="N4" s="344"/>
      <c r="O4" s="93" t="s">
        <v>58</v>
      </c>
      <c r="P4" s="92" t="s">
        <v>59</v>
      </c>
      <c r="Q4" s="341" t="s">
        <v>60</v>
      </c>
      <c r="R4" s="341" t="s">
        <v>61</v>
      </c>
      <c r="T4" s="65" t="s">
        <v>62</v>
      </c>
      <c r="U4" s="65"/>
      <c r="V4" s="94">
        <v>0.05</v>
      </c>
      <c r="W4" s="65"/>
      <c r="AC4" s="65"/>
      <c r="AD4" s="65"/>
      <c r="AE4" s="65"/>
      <c r="AF4" s="65"/>
      <c r="AG4" s="65"/>
      <c r="AI4" s="2" t="s">
        <v>38</v>
      </c>
      <c r="AJ4" s="95" t="s">
        <v>63</v>
      </c>
    </row>
    <row r="5" spans="2:41" ht="48" customHeight="1" x14ac:dyDescent="0.55000000000000004">
      <c r="B5" s="290" t="s">
        <v>13</v>
      </c>
      <c r="C5" s="290"/>
      <c r="D5" s="290"/>
      <c r="E5" s="290"/>
      <c r="F5" s="290"/>
      <c r="H5" s="96" t="s">
        <v>64</v>
      </c>
      <c r="I5" s="96" t="s">
        <v>65</v>
      </c>
      <c r="J5" s="96" t="s">
        <v>66</v>
      </c>
      <c r="K5" s="96" t="s">
        <v>67</v>
      </c>
      <c r="L5" s="342"/>
      <c r="M5" s="96" t="s">
        <v>68</v>
      </c>
      <c r="N5" s="96" t="s">
        <v>69</v>
      </c>
      <c r="O5" s="96" t="s">
        <v>70</v>
      </c>
      <c r="P5" s="96" t="s">
        <v>71</v>
      </c>
      <c r="Q5" s="342"/>
      <c r="R5" s="342"/>
      <c r="T5" s="65" t="s">
        <v>72</v>
      </c>
      <c r="U5" s="65"/>
      <c r="V5" s="97">
        <v>1.5</v>
      </c>
      <c r="W5" s="65"/>
      <c r="AC5" s="65"/>
      <c r="AD5" s="65"/>
      <c r="AE5" s="65"/>
      <c r="AF5" s="65"/>
      <c r="AG5" s="65"/>
      <c r="AI5" s="98" t="s">
        <v>73</v>
      </c>
      <c r="AJ5" s="98"/>
    </row>
    <row r="6" spans="2:41" ht="24" customHeight="1" x14ac:dyDescent="0.55000000000000004">
      <c r="B6" s="8"/>
      <c r="C6" s="9" t="s">
        <v>35</v>
      </c>
      <c r="D6" s="9" t="s">
        <v>33</v>
      </c>
      <c r="E6" s="9" t="s">
        <v>23</v>
      </c>
      <c r="F6" s="9" t="s">
        <v>26</v>
      </c>
      <c r="H6" s="99">
        <v>65.999999999999986</v>
      </c>
      <c r="I6" s="99">
        <v>1.6499999999999997</v>
      </c>
      <c r="J6" s="99">
        <v>64.34999999999998</v>
      </c>
      <c r="K6" s="99">
        <v>62.699999999999982</v>
      </c>
      <c r="L6" s="99">
        <v>400</v>
      </c>
      <c r="M6" s="99">
        <v>98.999999999999986</v>
      </c>
      <c r="N6" s="99">
        <v>247.49999999999997</v>
      </c>
      <c r="O6" s="99">
        <f>H6/300*1000</f>
        <v>219.99999999999994</v>
      </c>
      <c r="P6" s="100">
        <v>13199.999999999996</v>
      </c>
      <c r="Q6" s="101">
        <v>0</v>
      </c>
      <c r="R6" s="99">
        <v>0</v>
      </c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I6" s="102"/>
      <c r="AJ6" s="103" t="s">
        <v>74</v>
      </c>
    </row>
    <row r="7" spans="2:41" ht="24" customHeight="1" x14ac:dyDescent="0.55000000000000004">
      <c r="B7" s="12"/>
      <c r="C7" s="12"/>
      <c r="D7" s="12"/>
      <c r="E7" s="12"/>
      <c r="F7" s="78"/>
      <c r="H7" s="14">
        <v>1</v>
      </c>
      <c r="I7" s="14">
        <f>H7+1</f>
        <v>2</v>
      </c>
      <c r="J7" s="14">
        <f t="shared" ref="J7:R7" si="0">I7+1</f>
        <v>3</v>
      </c>
      <c r="K7" s="14">
        <f t="shared" si="0"/>
        <v>4</v>
      </c>
      <c r="L7" s="14">
        <f t="shared" si="0"/>
        <v>5</v>
      </c>
      <c r="M7" s="14">
        <f t="shared" si="0"/>
        <v>6</v>
      </c>
      <c r="N7" s="14">
        <f t="shared" si="0"/>
        <v>7</v>
      </c>
      <c r="O7" s="14">
        <f t="shared" si="0"/>
        <v>8</v>
      </c>
      <c r="P7" s="14">
        <f t="shared" si="0"/>
        <v>9</v>
      </c>
      <c r="Q7" s="14">
        <f t="shared" si="0"/>
        <v>10</v>
      </c>
      <c r="R7" s="14">
        <f t="shared" si="0"/>
        <v>11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I7" s="102"/>
      <c r="AJ7" s="103" t="s">
        <v>75</v>
      </c>
    </row>
    <row r="8" spans="2:41" ht="9.6" customHeight="1" x14ac:dyDescent="0.55000000000000004">
      <c r="F8" s="5"/>
      <c r="G8" s="18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I8" s="102"/>
      <c r="AJ8" s="102"/>
    </row>
    <row r="9" spans="2:41" ht="24" customHeight="1" x14ac:dyDescent="0.55000000000000004">
      <c r="H9" s="327" t="s">
        <v>76</v>
      </c>
      <c r="I9" s="328"/>
      <c r="J9" s="328"/>
      <c r="K9" s="328"/>
      <c r="L9" s="328"/>
      <c r="M9" s="328"/>
      <c r="N9" s="328"/>
      <c r="O9" s="328"/>
      <c r="P9" s="328"/>
      <c r="Q9" s="328"/>
      <c r="R9" s="329"/>
      <c r="T9" s="105"/>
      <c r="U9" s="106"/>
      <c r="V9" s="107" t="s">
        <v>77</v>
      </c>
      <c r="W9" s="107" t="s">
        <v>78</v>
      </c>
      <c r="X9" s="108"/>
      <c r="Y9" s="65"/>
      <c r="Z9" s="65"/>
      <c r="AA9" s="65"/>
      <c r="AB9" s="65"/>
      <c r="AC9" s="65"/>
      <c r="AD9" s="65"/>
      <c r="AE9" s="65"/>
      <c r="AF9" s="65"/>
      <c r="AG9" s="65"/>
      <c r="AI9" s="102" t="s">
        <v>79</v>
      </c>
      <c r="AJ9" s="102">
        <v>896</v>
      </c>
      <c r="AL9" s="109" t="s">
        <v>19</v>
      </c>
      <c r="AM9" s="110"/>
    </row>
    <row r="10" spans="2:41" ht="34.9" customHeight="1" x14ac:dyDescent="0.55000000000000004">
      <c r="B10" s="81">
        <v>10</v>
      </c>
      <c r="H10" s="330" t="s">
        <v>55</v>
      </c>
      <c r="I10" s="331"/>
      <c r="J10" s="331"/>
      <c r="K10" s="332"/>
      <c r="L10" s="279" t="s">
        <v>56</v>
      </c>
      <c r="M10" s="333" t="s">
        <v>57</v>
      </c>
      <c r="N10" s="334"/>
      <c r="O10" s="112" t="s">
        <v>58</v>
      </c>
      <c r="P10" s="111" t="s">
        <v>59</v>
      </c>
      <c r="Q10" s="279" t="s">
        <v>60</v>
      </c>
      <c r="R10" s="279" t="s">
        <v>61</v>
      </c>
      <c r="T10" s="107" t="s">
        <v>80</v>
      </c>
      <c r="U10" s="107"/>
      <c r="V10" s="113">
        <v>2.5000000000000001E-2</v>
      </c>
      <c r="W10" s="113">
        <v>0.97499999999999998</v>
      </c>
      <c r="X10" s="114"/>
      <c r="Y10" s="65"/>
      <c r="Z10" s="65"/>
      <c r="AA10" s="65"/>
      <c r="AB10" s="65"/>
      <c r="AC10" s="65"/>
      <c r="AD10" s="65"/>
      <c r="AE10" s="65"/>
      <c r="AF10" s="65"/>
      <c r="AG10" s="65"/>
      <c r="AI10" s="102" t="s">
        <v>81</v>
      </c>
      <c r="AJ10" s="102">
        <v>435</v>
      </c>
      <c r="AL10" s="323" t="s">
        <v>55</v>
      </c>
      <c r="AM10" s="324"/>
      <c r="AN10" s="324"/>
      <c r="AO10" s="325"/>
    </row>
    <row r="11" spans="2:41" ht="24" customHeight="1" x14ac:dyDescent="0.55000000000000004">
      <c r="B11" s="292" t="s">
        <v>48</v>
      </c>
      <c r="C11" s="292"/>
      <c r="D11" s="292"/>
      <c r="E11" s="292"/>
      <c r="F11" s="292"/>
      <c r="H11" s="24" t="s">
        <v>64</v>
      </c>
      <c r="I11" s="24" t="s">
        <v>65</v>
      </c>
      <c r="J11" s="24" t="s">
        <v>66</v>
      </c>
      <c r="K11" s="24" t="s">
        <v>67</v>
      </c>
      <c r="L11" s="280"/>
      <c r="M11" s="24" t="s">
        <v>68</v>
      </c>
      <c r="N11" s="24" t="s">
        <v>69</v>
      </c>
      <c r="O11" s="24" t="s">
        <v>70</v>
      </c>
      <c r="P11" s="24" t="s">
        <v>71</v>
      </c>
      <c r="Q11" s="280"/>
      <c r="R11" s="280"/>
      <c r="T11" s="107" t="s">
        <v>82</v>
      </c>
      <c r="U11" s="107"/>
      <c r="V11" s="115">
        <v>15</v>
      </c>
      <c r="W11" s="115">
        <v>50</v>
      </c>
      <c r="X11" s="107" t="s">
        <v>83</v>
      </c>
      <c r="Y11" s="65"/>
      <c r="Z11" s="65"/>
      <c r="AA11" s="65"/>
      <c r="AB11" s="65"/>
      <c r="AC11" s="65"/>
      <c r="AD11" s="65"/>
      <c r="AE11" s="65"/>
      <c r="AF11" s="65"/>
      <c r="AG11" s="65"/>
      <c r="AI11" s="102" t="s">
        <v>84</v>
      </c>
      <c r="AJ11" s="102">
        <v>1779</v>
      </c>
      <c r="AL11" s="24" t="s">
        <v>64</v>
      </c>
      <c r="AM11" s="110"/>
    </row>
    <row r="12" spans="2:41" ht="24" customHeight="1" x14ac:dyDescent="0.55000000000000004">
      <c r="B12" s="26">
        <v>0</v>
      </c>
      <c r="C12" s="27" t="s">
        <v>21</v>
      </c>
      <c r="D12" s="27" t="s">
        <v>22</v>
      </c>
      <c r="E12" s="26" t="s">
        <v>23</v>
      </c>
      <c r="F12" s="26" t="s">
        <v>24</v>
      </c>
      <c r="H12" s="116">
        <v>90</v>
      </c>
      <c r="I12" s="87">
        <v>2.25</v>
      </c>
      <c r="J12" s="87">
        <v>87.75</v>
      </c>
      <c r="K12" s="87">
        <v>85.5</v>
      </c>
      <c r="L12" s="117">
        <v>400</v>
      </c>
      <c r="M12" s="87">
        <v>131.25</v>
      </c>
      <c r="N12" s="87">
        <v>131.25</v>
      </c>
      <c r="O12" s="87">
        <v>360</v>
      </c>
      <c r="P12" s="87">
        <v>18000</v>
      </c>
      <c r="Q12" s="118">
        <v>0.15</v>
      </c>
      <c r="R12" s="87">
        <v>570</v>
      </c>
      <c r="T12" s="107"/>
      <c r="U12" s="107"/>
      <c r="V12" s="107"/>
      <c r="W12" s="115"/>
      <c r="X12" s="107"/>
      <c r="Y12" s="65"/>
      <c r="Z12" s="65"/>
      <c r="AA12" s="65"/>
      <c r="AB12" s="65"/>
      <c r="AC12" s="65"/>
      <c r="AD12" s="65"/>
      <c r="AE12" s="65"/>
      <c r="AF12" s="65"/>
      <c r="AG12" s="65"/>
      <c r="AI12" s="102" t="s">
        <v>85</v>
      </c>
      <c r="AJ12" s="102">
        <v>131</v>
      </c>
      <c r="AL12" s="116">
        <v>90</v>
      </c>
      <c r="AM12" s="110"/>
    </row>
    <row r="13" spans="2:41" ht="24" customHeight="1" x14ac:dyDescent="0.55000000000000004">
      <c r="B13" s="26">
        <v>0</v>
      </c>
      <c r="C13" s="27" t="s">
        <v>21</v>
      </c>
      <c r="D13" s="27" t="s">
        <v>22</v>
      </c>
      <c r="E13" s="26" t="s">
        <v>23</v>
      </c>
      <c r="F13" s="9" t="s">
        <v>26</v>
      </c>
      <c r="H13" s="119">
        <v>22</v>
      </c>
      <c r="I13" s="87">
        <v>0.55000000000000004</v>
      </c>
      <c r="J13" s="87">
        <v>21.45</v>
      </c>
      <c r="K13" s="87">
        <v>20.9</v>
      </c>
      <c r="L13" s="117">
        <v>400</v>
      </c>
      <c r="M13" s="120">
        <v>33</v>
      </c>
      <c r="N13" s="87">
        <v>82.5</v>
      </c>
      <c r="O13" s="87">
        <v>88</v>
      </c>
      <c r="P13" s="87">
        <v>4400</v>
      </c>
      <c r="Q13" s="118"/>
      <c r="R13" s="87"/>
      <c r="T13" s="65"/>
      <c r="U13" s="65"/>
      <c r="V13" s="65"/>
      <c r="W13" s="121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I13" s="102" t="s">
        <v>86</v>
      </c>
      <c r="AJ13" s="102">
        <v>377</v>
      </c>
      <c r="AL13" s="119">
        <v>0</v>
      </c>
      <c r="AM13" s="110"/>
    </row>
    <row r="14" spans="2:41" ht="24" customHeight="1" x14ac:dyDescent="0.55000000000000004">
      <c r="B14" s="26">
        <v>0</v>
      </c>
      <c r="C14" s="27" t="s">
        <v>21</v>
      </c>
      <c r="D14" s="27" t="s">
        <v>22</v>
      </c>
      <c r="E14" s="26" t="s">
        <v>29</v>
      </c>
      <c r="F14" s="26" t="s">
        <v>30</v>
      </c>
      <c r="G14" s="37" t="s">
        <v>31</v>
      </c>
      <c r="H14" s="90">
        <v>1E-4</v>
      </c>
      <c r="I14" s="90">
        <v>1E-10</v>
      </c>
      <c r="J14" s="122">
        <v>1.0500000000000001E-10</v>
      </c>
      <c r="K14" s="90">
        <v>1E-4</v>
      </c>
      <c r="L14" s="90">
        <v>1E-4</v>
      </c>
      <c r="M14" s="90">
        <v>1E-4</v>
      </c>
      <c r="N14" s="90">
        <v>1E-4</v>
      </c>
      <c r="O14" s="90">
        <v>1E-4</v>
      </c>
      <c r="P14" s="90">
        <v>1E-4</v>
      </c>
      <c r="Q14" s="90">
        <v>1E-4</v>
      </c>
      <c r="R14" s="90">
        <v>0.99990000000000001</v>
      </c>
      <c r="T14" s="65" t="s">
        <v>87</v>
      </c>
      <c r="U14" s="65"/>
      <c r="V14" s="107"/>
      <c r="W14" s="115">
        <v>400</v>
      </c>
      <c r="X14" s="123" t="s">
        <v>88</v>
      </c>
      <c r="Y14" s="124"/>
      <c r="Z14" s="124"/>
      <c r="AA14" s="124"/>
      <c r="AB14" s="124"/>
      <c r="AC14" s="124"/>
      <c r="AD14" s="124"/>
      <c r="AE14" s="124"/>
      <c r="AF14" s="124"/>
      <c r="AG14" s="124"/>
      <c r="AI14" s="102" t="s">
        <v>89</v>
      </c>
      <c r="AJ14" s="102">
        <v>457</v>
      </c>
      <c r="AL14" s="90">
        <v>1E-4</v>
      </c>
      <c r="AM14" s="110"/>
    </row>
    <row r="15" spans="2:41" ht="24" customHeight="1" x14ac:dyDescent="0.55000000000000004">
      <c r="B15" s="26">
        <v>0</v>
      </c>
      <c r="C15" s="27" t="s">
        <v>21</v>
      </c>
      <c r="D15" s="27" t="s">
        <v>33</v>
      </c>
      <c r="E15" s="26" t="s">
        <v>23</v>
      </c>
      <c r="F15" s="26" t="s">
        <v>24</v>
      </c>
      <c r="H15" s="116">
        <v>60</v>
      </c>
      <c r="I15" s="87">
        <v>1.5</v>
      </c>
      <c r="J15" s="87">
        <v>58.5</v>
      </c>
      <c r="K15" s="87">
        <v>57</v>
      </c>
      <c r="L15" s="117">
        <v>400</v>
      </c>
      <c r="M15" s="87">
        <v>89.25</v>
      </c>
      <c r="N15" s="87">
        <v>89.25</v>
      </c>
      <c r="O15" s="87">
        <v>240</v>
      </c>
      <c r="P15" s="87">
        <v>12000</v>
      </c>
      <c r="Q15" s="118">
        <v>0.13</v>
      </c>
      <c r="R15" s="87">
        <v>438.46153846153845</v>
      </c>
      <c r="T15" s="65" t="s">
        <v>90</v>
      </c>
      <c r="U15" s="65"/>
      <c r="V15" s="65"/>
      <c r="W15" s="121">
        <v>0.95</v>
      </c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I15" s="102" t="s">
        <v>91</v>
      </c>
      <c r="AJ15" s="102">
        <v>460</v>
      </c>
      <c r="AL15" s="116">
        <v>60</v>
      </c>
      <c r="AM15" s="110"/>
    </row>
    <row r="16" spans="2:41" ht="24" customHeight="1" x14ac:dyDescent="0.55000000000000004">
      <c r="B16" s="26">
        <v>0</v>
      </c>
      <c r="C16" s="27" t="s">
        <v>21</v>
      </c>
      <c r="D16" s="27" t="s">
        <v>33</v>
      </c>
      <c r="E16" s="26" t="s">
        <v>23</v>
      </c>
      <c r="F16" s="9" t="s">
        <v>26</v>
      </c>
      <c r="H16" s="119">
        <v>20.533333333333331</v>
      </c>
      <c r="I16" s="87">
        <v>0.51333333333333331</v>
      </c>
      <c r="J16" s="87">
        <v>20.019999999999996</v>
      </c>
      <c r="K16" s="87">
        <v>19.506666666666664</v>
      </c>
      <c r="L16" s="117">
        <v>400</v>
      </c>
      <c r="M16" s="120">
        <v>30.799999999999997</v>
      </c>
      <c r="N16" s="87">
        <v>77</v>
      </c>
      <c r="O16" s="87">
        <v>82.133333333333326</v>
      </c>
      <c r="P16" s="87">
        <v>4106.6666666666661</v>
      </c>
      <c r="Q16" s="118"/>
      <c r="R16" s="87"/>
      <c r="T16" s="65" t="s">
        <v>92</v>
      </c>
      <c r="U16" s="65"/>
      <c r="V16" s="65"/>
      <c r="W16" s="121">
        <v>0.97</v>
      </c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I16" s="102" t="s">
        <v>93</v>
      </c>
      <c r="AJ16" s="102">
        <v>439</v>
      </c>
      <c r="AL16" s="119">
        <v>0</v>
      </c>
      <c r="AM16" s="110"/>
    </row>
    <row r="17" spans="2:39" ht="24" customHeight="1" x14ac:dyDescent="0.55000000000000004">
      <c r="B17" s="26">
        <v>0</v>
      </c>
      <c r="C17" s="27" t="s">
        <v>21</v>
      </c>
      <c r="D17" s="27" t="s">
        <v>33</v>
      </c>
      <c r="E17" s="26" t="s">
        <v>29</v>
      </c>
      <c r="F17" s="26" t="s">
        <v>30</v>
      </c>
      <c r="G17" s="37" t="s">
        <v>31</v>
      </c>
      <c r="H17" s="90">
        <v>1E-4</v>
      </c>
      <c r="I17" s="90">
        <v>1E-10</v>
      </c>
      <c r="J17" s="122">
        <v>1.0500000000000001E-10</v>
      </c>
      <c r="K17" s="90">
        <v>1E-4</v>
      </c>
      <c r="L17" s="90">
        <v>1E-4</v>
      </c>
      <c r="M17" s="90">
        <v>1E-4</v>
      </c>
      <c r="N17" s="90">
        <v>1E-4</v>
      </c>
      <c r="O17" s="90">
        <v>1E-4</v>
      </c>
      <c r="P17" s="90">
        <v>1E-4</v>
      </c>
      <c r="Q17" s="90">
        <v>1E-4</v>
      </c>
      <c r="R17" s="90">
        <v>0.99990000000000001</v>
      </c>
      <c r="AI17" s="102" t="s">
        <v>94</v>
      </c>
      <c r="AJ17" s="102" t="s">
        <v>95</v>
      </c>
      <c r="AL17" s="90">
        <v>1E-4</v>
      </c>
      <c r="AM17" s="110"/>
    </row>
    <row r="18" spans="2:39" ht="24" customHeight="1" x14ac:dyDescent="0.55000000000000004">
      <c r="B18" s="26">
        <v>0</v>
      </c>
      <c r="C18" s="27" t="s">
        <v>35</v>
      </c>
      <c r="D18" s="27" t="s">
        <v>22</v>
      </c>
      <c r="E18" s="26" t="s">
        <v>23</v>
      </c>
      <c r="F18" s="9" t="s">
        <v>26</v>
      </c>
      <c r="H18" s="119">
        <v>65.999999999999986</v>
      </c>
      <c r="I18" s="87">
        <v>1.6499999999999997</v>
      </c>
      <c r="J18" s="87">
        <v>64.34999999999998</v>
      </c>
      <c r="K18" s="87">
        <v>62.699999999999982</v>
      </c>
      <c r="L18" s="117">
        <v>400</v>
      </c>
      <c r="M18" s="120">
        <v>98.999999999999986</v>
      </c>
      <c r="N18" s="87">
        <v>247.49999999999997</v>
      </c>
      <c r="O18" s="87">
        <v>263.99999999999994</v>
      </c>
      <c r="P18" s="87">
        <v>13199.999999999996</v>
      </c>
      <c r="Q18" s="118"/>
      <c r="R18" s="87"/>
      <c r="T18" s="125" t="s">
        <v>96</v>
      </c>
      <c r="U18" s="126"/>
      <c r="V18" s="308"/>
      <c r="W18" s="308"/>
      <c r="Y18" s="127"/>
      <c r="Z18" s="128"/>
      <c r="AA18" s="129" t="s">
        <v>97</v>
      </c>
      <c r="AB18" s="130" t="s">
        <v>101</v>
      </c>
      <c r="AC18" s="3"/>
      <c r="AD18" s="3" t="s">
        <v>98</v>
      </c>
      <c r="AE18" s="131"/>
      <c r="AF18" s="326"/>
      <c r="AG18" s="326"/>
      <c r="AI18" s="102" t="s">
        <v>99</v>
      </c>
      <c r="AJ18" s="102">
        <v>128</v>
      </c>
      <c r="AL18" s="119">
        <v>0</v>
      </c>
      <c r="AM18" s="110"/>
    </row>
    <row r="19" spans="2:39" ht="24" customHeight="1" x14ac:dyDescent="0.55000000000000004">
      <c r="B19" s="26">
        <v>0</v>
      </c>
      <c r="C19" s="27" t="s">
        <v>35</v>
      </c>
      <c r="D19" s="27" t="s">
        <v>22</v>
      </c>
      <c r="E19" s="26" t="s">
        <v>29</v>
      </c>
      <c r="F19" s="26" t="s">
        <v>30</v>
      </c>
      <c r="G19" s="37" t="s">
        <v>31</v>
      </c>
      <c r="H19" s="90">
        <v>1E-4</v>
      </c>
      <c r="I19" s="90">
        <v>1E-10</v>
      </c>
      <c r="J19" s="122">
        <v>1.0500000000000001E-10</v>
      </c>
      <c r="K19" s="90">
        <v>1E-4</v>
      </c>
      <c r="L19" s="90">
        <v>1E-4</v>
      </c>
      <c r="M19" s="90">
        <v>1E-4</v>
      </c>
      <c r="N19" s="90">
        <v>1E-4</v>
      </c>
      <c r="O19" s="90">
        <v>1E-4</v>
      </c>
      <c r="P19" s="90">
        <v>1E-4</v>
      </c>
      <c r="Q19" s="90">
        <v>1E-4</v>
      </c>
      <c r="R19" s="90">
        <v>0.99990000000000001</v>
      </c>
      <c r="T19" s="132" t="s">
        <v>100</v>
      </c>
      <c r="U19" s="132"/>
      <c r="V19" s="132"/>
      <c r="W19" s="132"/>
      <c r="Y19" s="133"/>
      <c r="Z19" s="128"/>
      <c r="AA19" s="3"/>
      <c r="AB19" s="3"/>
      <c r="AC19" s="3"/>
      <c r="AD19" s="3" t="s">
        <v>101</v>
      </c>
      <c r="AE19" s="133"/>
      <c r="AF19" s="133"/>
      <c r="AG19" s="133"/>
      <c r="AI19" s="102" t="s">
        <v>102</v>
      </c>
      <c r="AJ19" s="102">
        <v>710</v>
      </c>
      <c r="AL19" s="90">
        <v>1E-4</v>
      </c>
      <c r="AM19" s="110"/>
    </row>
    <row r="20" spans="2:39" ht="24" customHeight="1" x14ac:dyDescent="0.55000000000000004">
      <c r="B20" s="26">
        <v>0</v>
      </c>
      <c r="C20" s="27" t="s">
        <v>35</v>
      </c>
      <c r="D20" s="27" t="s">
        <v>33</v>
      </c>
      <c r="E20" s="26" t="s">
        <v>23</v>
      </c>
      <c r="F20" s="26" t="s">
        <v>24</v>
      </c>
      <c r="H20" s="134">
        <v>900</v>
      </c>
      <c r="I20" s="87">
        <v>22.5</v>
      </c>
      <c r="J20" s="87">
        <v>877.5</v>
      </c>
      <c r="K20" s="87">
        <v>855</v>
      </c>
      <c r="L20" s="117">
        <v>400</v>
      </c>
      <c r="M20" s="87">
        <v>735</v>
      </c>
      <c r="N20" s="87">
        <v>735</v>
      </c>
      <c r="O20" s="87">
        <v>3600</v>
      </c>
      <c r="P20" s="87">
        <v>180000</v>
      </c>
      <c r="Q20" s="118">
        <v>0.2</v>
      </c>
      <c r="R20" s="87">
        <v>4275</v>
      </c>
      <c r="T20" s="135">
        <v>1990</v>
      </c>
      <c r="U20" s="136">
        <v>2024</v>
      </c>
      <c r="V20" s="136">
        <v>2030</v>
      </c>
      <c r="W20" s="137">
        <v>2050</v>
      </c>
      <c r="Y20" s="138"/>
      <c r="Z20" s="138"/>
      <c r="AA20" s="138"/>
      <c r="AB20" s="138"/>
      <c r="AD20" s="138"/>
      <c r="AE20" s="138"/>
      <c r="AF20" s="138"/>
      <c r="AG20" s="138"/>
      <c r="AI20" s="102" t="s">
        <v>103</v>
      </c>
      <c r="AJ20" s="102">
        <v>800</v>
      </c>
      <c r="AL20" s="116">
        <v>120</v>
      </c>
      <c r="AM20" s="110"/>
    </row>
    <row r="21" spans="2:39" ht="24" customHeight="1" x14ac:dyDescent="0.55000000000000004">
      <c r="B21" s="26">
        <v>10</v>
      </c>
      <c r="C21" s="27" t="s">
        <v>35</v>
      </c>
      <c r="D21" s="27" t="s">
        <v>33</v>
      </c>
      <c r="E21" s="26" t="s">
        <v>23</v>
      </c>
      <c r="F21" s="9" t="s">
        <v>26</v>
      </c>
      <c r="H21" s="119">
        <v>65.999999999999986</v>
      </c>
      <c r="I21" s="87">
        <v>1.6499999999999997</v>
      </c>
      <c r="J21" s="87">
        <v>64.34999999999998</v>
      </c>
      <c r="K21" s="87">
        <v>62.699999999999982</v>
      </c>
      <c r="L21" s="117">
        <v>400</v>
      </c>
      <c r="M21" s="120">
        <v>98.999999999999986</v>
      </c>
      <c r="N21" s="87">
        <v>247.49999999999997</v>
      </c>
      <c r="O21" s="87">
        <v>263.99999999999994</v>
      </c>
      <c r="P21" s="87">
        <v>13199.999999999996</v>
      </c>
      <c r="Q21" s="118"/>
      <c r="R21" s="87"/>
      <c r="T21" s="139">
        <v>0.115</v>
      </c>
      <c r="U21" s="140">
        <v>8.0500000000000002E-2</v>
      </c>
      <c r="V21" s="140">
        <v>5.7500000000000002E-2</v>
      </c>
      <c r="W21" s="141">
        <v>3.4500000000000003E-2</v>
      </c>
      <c r="X21" s="65"/>
      <c r="Y21" s="142"/>
      <c r="Z21" s="142"/>
      <c r="AA21" s="142"/>
      <c r="AB21" s="142"/>
      <c r="AC21" s="65"/>
      <c r="AD21" s="142"/>
      <c r="AE21" s="142"/>
      <c r="AF21" s="142"/>
      <c r="AG21" s="142"/>
      <c r="AI21" s="102" t="s">
        <v>104</v>
      </c>
      <c r="AJ21" s="102">
        <v>246</v>
      </c>
      <c r="AL21" s="119">
        <v>0</v>
      </c>
      <c r="AM21" s="110"/>
    </row>
    <row r="22" spans="2:39" ht="24" customHeight="1" x14ac:dyDescent="0.55000000000000004">
      <c r="B22" s="26">
        <v>0</v>
      </c>
      <c r="C22" s="27" t="s">
        <v>35</v>
      </c>
      <c r="D22" s="27" t="s">
        <v>33</v>
      </c>
      <c r="E22" s="26" t="s">
        <v>29</v>
      </c>
      <c r="F22" s="26" t="s">
        <v>30</v>
      </c>
      <c r="G22" s="37" t="s">
        <v>31</v>
      </c>
      <c r="H22" s="90">
        <v>1E-4</v>
      </c>
      <c r="I22" s="90">
        <v>1E-10</v>
      </c>
      <c r="J22" s="122">
        <v>1.0500000000000001E-10</v>
      </c>
      <c r="K22" s="90">
        <v>1E-4</v>
      </c>
      <c r="L22" s="90">
        <v>1E-4</v>
      </c>
      <c r="M22" s="90">
        <v>1E-4</v>
      </c>
      <c r="N22" s="90">
        <v>1E-4</v>
      </c>
      <c r="O22" s="90">
        <v>1E-4</v>
      </c>
      <c r="P22" s="90">
        <v>1E-4</v>
      </c>
      <c r="Q22" s="90">
        <v>1E-4</v>
      </c>
      <c r="R22" s="90">
        <v>0.99990000000000001</v>
      </c>
      <c r="T22" s="139">
        <v>0.08</v>
      </c>
      <c r="U22" s="140">
        <v>5.5999999999999994E-2</v>
      </c>
      <c r="V22" s="140">
        <v>0.04</v>
      </c>
      <c r="W22" s="141">
        <v>2.4E-2</v>
      </c>
      <c r="Y22" s="142"/>
      <c r="Z22" s="142"/>
      <c r="AA22" s="142"/>
      <c r="AB22" s="142"/>
      <c r="AD22" s="142"/>
      <c r="AE22" s="142"/>
      <c r="AF22" s="142"/>
      <c r="AG22" s="142"/>
      <c r="AI22" s="102" t="s">
        <v>105</v>
      </c>
      <c r="AJ22" s="102">
        <v>780</v>
      </c>
      <c r="AL22" s="90">
        <v>1E-4</v>
      </c>
      <c r="AM22" s="110"/>
    </row>
    <row r="23" spans="2:39" ht="27" customHeight="1" x14ac:dyDescent="0.55000000000000004">
      <c r="B23" s="26">
        <v>0</v>
      </c>
      <c r="C23" s="27" t="s">
        <v>35</v>
      </c>
      <c r="D23" s="27" t="s">
        <v>22</v>
      </c>
      <c r="E23" s="27" t="s">
        <v>23</v>
      </c>
      <c r="F23" s="27" t="s">
        <v>24</v>
      </c>
      <c r="H23" s="134">
        <v>800</v>
      </c>
      <c r="I23" s="87">
        <v>20</v>
      </c>
      <c r="J23" s="87">
        <v>780</v>
      </c>
      <c r="K23" s="87">
        <v>760</v>
      </c>
      <c r="L23" s="117">
        <v>400</v>
      </c>
      <c r="M23" s="87">
        <v>577.5</v>
      </c>
      <c r="N23" s="87">
        <v>577.5</v>
      </c>
      <c r="O23" s="87">
        <v>3200</v>
      </c>
      <c r="P23" s="87">
        <v>160000</v>
      </c>
      <c r="Q23" s="118">
        <v>0.2</v>
      </c>
      <c r="R23" s="87">
        <v>3800</v>
      </c>
      <c r="T23" s="143"/>
      <c r="U23" s="144">
        <v>0.7</v>
      </c>
      <c r="V23" s="144">
        <v>0.5</v>
      </c>
      <c r="W23" s="145">
        <v>0.3</v>
      </c>
      <c r="Y23" s="133"/>
      <c r="Z23" s="133"/>
      <c r="AA23" s="133"/>
      <c r="AB23" s="133"/>
      <c r="AD23" s="133"/>
      <c r="AE23" s="133"/>
      <c r="AF23" s="133"/>
      <c r="AG23" s="133"/>
      <c r="AI23" s="102" t="s">
        <v>106</v>
      </c>
      <c r="AJ23" s="102">
        <v>427</v>
      </c>
      <c r="AL23" s="116">
        <v>500</v>
      </c>
      <c r="AM23" s="110"/>
    </row>
    <row r="24" spans="2:39" ht="12" customHeight="1" x14ac:dyDescent="0.55000000000000004">
      <c r="AI24" s="102" t="s">
        <v>107</v>
      </c>
      <c r="AJ24" s="102">
        <v>472</v>
      </c>
    </row>
    <row r="25" spans="2:39" ht="24" customHeight="1" x14ac:dyDescent="0.55000000000000004">
      <c r="T25" s="146" t="s">
        <v>108</v>
      </c>
      <c r="U25" s="147"/>
      <c r="V25" s="308" t="s">
        <v>101</v>
      </c>
      <c r="W25" s="308"/>
      <c r="Y25" s="146" t="s">
        <v>108</v>
      </c>
      <c r="Z25" s="147"/>
      <c r="AA25" s="308" t="s">
        <v>98</v>
      </c>
      <c r="AB25" s="308"/>
      <c r="AD25" s="125" t="s">
        <v>108</v>
      </c>
      <c r="AE25" s="126"/>
      <c r="AF25" s="308" t="s">
        <v>101</v>
      </c>
      <c r="AG25" s="308"/>
      <c r="AI25" s="102" t="s">
        <v>109</v>
      </c>
      <c r="AJ25" s="102">
        <v>715</v>
      </c>
    </row>
    <row r="26" spans="2:39" ht="18" customHeight="1" x14ac:dyDescent="0.55000000000000004">
      <c r="T26" s="148" t="s">
        <v>110</v>
      </c>
      <c r="U26" s="149"/>
      <c r="V26" s="149"/>
      <c r="W26" s="143"/>
      <c r="Y26" s="148" t="s">
        <v>110</v>
      </c>
      <c r="Z26" s="149"/>
      <c r="AA26" s="149"/>
      <c r="AB26" s="143"/>
      <c r="AD26" s="148" t="s">
        <v>110</v>
      </c>
      <c r="AE26" s="149"/>
      <c r="AF26" s="149"/>
      <c r="AG26" s="143"/>
      <c r="AI26" s="102" t="s">
        <v>111</v>
      </c>
      <c r="AJ26" s="102">
        <v>470</v>
      </c>
    </row>
    <row r="27" spans="2:39" ht="24" customHeight="1" x14ac:dyDescent="0.55000000000000004">
      <c r="T27" s="136">
        <v>1990</v>
      </c>
      <c r="U27" s="136">
        <v>2024</v>
      </c>
      <c r="V27" s="136">
        <v>2030</v>
      </c>
      <c r="W27" s="136">
        <v>2050</v>
      </c>
      <c r="Y27" s="136">
        <v>1990</v>
      </c>
      <c r="Z27" s="136">
        <v>2024</v>
      </c>
      <c r="AA27" s="136">
        <v>2030</v>
      </c>
      <c r="AB27" s="136">
        <v>2050</v>
      </c>
      <c r="AD27" s="136">
        <v>1990</v>
      </c>
      <c r="AE27" s="136">
        <v>2024</v>
      </c>
      <c r="AF27" s="136">
        <v>2030</v>
      </c>
      <c r="AG27" s="136">
        <v>2050</v>
      </c>
      <c r="AI27" s="102" t="s">
        <v>112</v>
      </c>
      <c r="AJ27" s="102">
        <v>385</v>
      </c>
    </row>
    <row r="28" spans="2:39" ht="24" customHeight="1" x14ac:dyDescent="0.55000000000000004">
      <c r="C28" s="150" t="s">
        <v>53</v>
      </c>
      <c r="D28" s="151" t="s">
        <v>113</v>
      </c>
      <c r="E28" s="151" t="s">
        <v>114</v>
      </c>
      <c r="F28" s="151" t="s">
        <v>115</v>
      </c>
      <c r="G28" s="151"/>
      <c r="H28" s="309" t="s">
        <v>116</v>
      </c>
      <c r="I28" s="310"/>
      <c r="J28" s="310"/>
      <c r="K28" s="311"/>
      <c r="L28" s="312" t="s">
        <v>117</v>
      </c>
      <c r="M28" s="313"/>
      <c r="N28" s="313"/>
      <c r="O28" s="314"/>
      <c r="T28" s="152">
        <v>100</v>
      </c>
      <c r="U28" s="152">
        <v>200</v>
      </c>
      <c r="V28" s="152">
        <v>250</v>
      </c>
      <c r="W28" s="152">
        <v>350</v>
      </c>
      <c r="Y28" s="153">
        <v>100</v>
      </c>
      <c r="Z28" s="153">
        <v>200</v>
      </c>
      <c r="AA28" s="153">
        <v>400</v>
      </c>
      <c r="AB28" s="153">
        <v>750</v>
      </c>
      <c r="AD28" s="153">
        <v>100</v>
      </c>
      <c r="AE28" s="153">
        <v>200</v>
      </c>
      <c r="AF28" s="153">
        <v>250</v>
      </c>
      <c r="AG28" s="153">
        <v>350</v>
      </c>
      <c r="AI28" s="102" t="s">
        <v>118</v>
      </c>
      <c r="AJ28" s="102">
        <v>440</v>
      </c>
    </row>
    <row r="29" spans="2:39" ht="24" customHeight="1" x14ac:dyDescent="0.55000000000000004">
      <c r="C29" s="154" t="s">
        <v>58</v>
      </c>
      <c r="D29" s="154" t="s">
        <v>119</v>
      </c>
      <c r="E29" s="154">
        <v>100</v>
      </c>
      <c r="F29" s="154">
        <v>200</v>
      </c>
      <c r="G29" s="154"/>
      <c r="H29" s="315" t="s">
        <v>120</v>
      </c>
      <c r="I29" s="316"/>
      <c r="J29" s="316"/>
      <c r="K29" s="317"/>
      <c r="L29" s="305" t="s">
        <v>121</v>
      </c>
      <c r="M29" s="306"/>
      <c r="N29" s="306"/>
      <c r="O29" s="307"/>
      <c r="T29" s="148" t="s">
        <v>122</v>
      </c>
      <c r="U29" s="149"/>
      <c r="V29" s="149"/>
      <c r="W29" s="143"/>
      <c r="Y29" s="148" t="s">
        <v>122</v>
      </c>
      <c r="Z29" s="149"/>
      <c r="AA29" s="149"/>
      <c r="AB29" s="143"/>
      <c r="AD29" s="148" t="s">
        <v>122</v>
      </c>
      <c r="AE29" s="149"/>
      <c r="AF29" s="149"/>
      <c r="AG29" s="143"/>
      <c r="AI29" s="102" t="s">
        <v>123</v>
      </c>
      <c r="AJ29" s="102">
        <v>380</v>
      </c>
    </row>
    <row r="30" spans="2:39" ht="24" customHeight="1" x14ac:dyDescent="0.55000000000000004">
      <c r="C30" s="154"/>
      <c r="D30" s="154"/>
      <c r="E30" s="154">
        <v>120</v>
      </c>
      <c r="F30" s="154"/>
      <c r="G30" s="154"/>
      <c r="H30" s="318"/>
      <c r="I30" s="275"/>
      <c r="J30" s="275"/>
      <c r="K30" s="319"/>
      <c r="L30" s="305" t="s">
        <v>124</v>
      </c>
      <c r="M30" s="306"/>
      <c r="N30" s="306"/>
      <c r="O30" s="307"/>
      <c r="T30" s="136">
        <v>1990</v>
      </c>
      <c r="U30" s="136">
        <v>2024</v>
      </c>
      <c r="V30" s="136">
        <v>2030</v>
      </c>
      <c r="W30" s="136">
        <v>2050</v>
      </c>
      <c r="Y30" s="136">
        <v>1990</v>
      </c>
      <c r="Z30" s="136">
        <v>2024</v>
      </c>
      <c r="AA30" s="136">
        <v>2030</v>
      </c>
      <c r="AB30" s="136">
        <v>2050</v>
      </c>
      <c r="AD30" s="136">
        <v>1990</v>
      </c>
      <c r="AE30" s="136">
        <v>2024</v>
      </c>
      <c r="AF30" s="136">
        <v>2030</v>
      </c>
      <c r="AG30" s="136">
        <v>2050</v>
      </c>
      <c r="AI30" s="102" t="s">
        <v>125</v>
      </c>
      <c r="AJ30" s="102">
        <v>390</v>
      </c>
    </row>
    <row r="31" spans="2:39" ht="24" customHeight="1" x14ac:dyDescent="0.55000000000000004">
      <c r="C31" s="154"/>
      <c r="D31" s="154"/>
      <c r="E31" s="154">
        <v>85</v>
      </c>
      <c r="F31" s="154"/>
      <c r="G31" s="154"/>
      <c r="H31" s="320"/>
      <c r="I31" s="321"/>
      <c r="J31" s="321"/>
      <c r="K31" s="322"/>
      <c r="L31" s="305" t="s">
        <v>126</v>
      </c>
      <c r="M31" s="306"/>
      <c r="N31" s="306"/>
      <c r="O31" s="307"/>
      <c r="T31" s="152">
        <v>250</v>
      </c>
      <c r="U31" s="152">
        <v>500</v>
      </c>
      <c r="V31" s="152">
        <v>600</v>
      </c>
      <c r="W31" s="152">
        <v>750</v>
      </c>
      <c r="Y31" s="153">
        <v>250</v>
      </c>
      <c r="Z31" s="153">
        <v>500</v>
      </c>
      <c r="AA31" s="153">
        <v>750</v>
      </c>
      <c r="AB31" s="153">
        <v>1100</v>
      </c>
      <c r="AD31" s="153">
        <v>250</v>
      </c>
      <c r="AE31" s="153">
        <v>500</v>
      </c>
      <c r="AF31" s="153">
        <v>600</v>
      </c>
      <c r="AG31" s="153">
        <v>750</v>
      </c>
      <c r="AI31" s="102" t="s">
        <v>127</v>
      </c>
      <c r="AJ31" s="102">
        <v>1046</v>
      </c>
    </row>
    <row r="32" spans="2:39" ht="24" customHeight="1" x14ac:dyDescent="0.55000000000000004">
      <c r="C32" s="154" t="s">
        <v>59</v>
      </c>
      <c r="D32" s="154" t="s">
        <v>128</v>
      </c>
      <c r="E32" s="154">
        <v>250</v>
      </c>
      <c r="F32" s="154">
        <v>125</v>
      </c>
      <c r="G32" s="154"/>
      <c r="H32" s="158"/>
      <c r="I32" s="158"/>
      <c r="J32" s="158"/>
      <c r="K32" s="158"/>
      <c r="L32" s="305" t="s">
        <v>129</v>
      </c>
      <c r="M32" s="306"/>
      <c r="N32" s="306"/>
      <c r="O32" s="307"/>
      <c r="AI32" s="102" t="s">
        <v>130</v>
      </c>
      <c r="AJ32" s="102">
        <v>1000</v>
      </c>
    </row>
    <row r="33" spans="3:36" ht="24" customHeight="1" x14ac:dyDescent="0.55000000000000004">
      <c r="C33" s="154" t="s">
        <v>131</v>
      </c>
      <c r="D33" s="159" t="s">
        <v>132</v>
      </c>
      <c r="E33" s="154">
        <v>2000</v>
      </c>
      <c r="F33" s="154">
        <v>5000</v>
      </c>
      <c r="G33" s="154"/>
      <c r="H33" s="158"/>
      <c r="I33" s="158"/>
      <c r="J33" s="158"/>
      <c r="K33" s="158"/>
      <c r="L33" s="305" t="s">
        <v>133</v>
      </c>
      <c r="M33" s="306"/>
      <c r="N33" s="306"/>
      <c r="O33" s="307"/>
      <c r="T33" s="146" t="s">
        <v>134</v>
      </c>
      <c r="U33" s="147"/>
      <c r="V33" s="308" t="s">
        <v>101</v>
      </c>
      <c r="W33" s="308"/>
      <c r="Y33" s="146" t="s">
        <v>134</v>
      </c>
      <c r="Z33" s="147"/>
      <c r="AA33" s="308" t="s">
        <v>98</v>
      </c>
      <c r="AB33" s="308"/>
      <c r="AD33" s="146" t="s">
        <v>134</v>
      </c>
      <c r="AE33" s="147"/>
      <c r="AF33" s="308" t="s">
        <v>101</v>
      </c>
      <c r="AG33" s="308"/>
      <c r="AI33" s="102" t="s">
        <v>135</v>
      </c>
      <c r="AJ33" s="102">
        <v>477</v>
      </c>
    </row>
    <row r="34" spans="3:36" ht="24" customHeight="1" x14ac:dyDescent="0.55000000000000004">
      <c r="C34" s="154" t="s">
        <v>136</v>
      </c>
      <c r="D34" s="154" t="s">
        <v>137</v>
      </c>
      <c r="E34" s="160">
        <v>4.0000000000000001E-3</v>
      </c>
      <c r="F34" s="160">
        <v>2E-3</v>
      </c>
      <c r="G34" s="154"/>
      <c r="H34" s="158" t="s">
        <v>138</v>
      </c>
      <c r="I34" s="158"/>
      <c r="J34" s="158"/>
      <c r="K34" s="158"/>
      <c r="L34" s="155" t="s">
        <v>133</v>
      </c>
      <c r="M34" s="156"/>
      <c r="N34" s="156"/>
      <c r="O34" s="157"/>
      <c r="T34" s="148" t="s">
        <v>139</v>
      </c>
      <c r="U34" s="149"/>
      <c r="V34" s="149"/>
      <c r="W34" s="143"/>
      <c r="Y34" s="148" t="s">
        <v>139</v>
      </c>
      <c r="Z34" s="149"/>
      <c r="AA34" s="149"/>
      <c r="AB34" s="143"/>
      <c r="AD34" s="148" t="s">
        <v>139</v>
      </c>
      <c r="AE34" s="149"/>
      <c r="AF34" s="149"/>
      <c r="AG34" s="143"/>
      <c r="AI34" s="102" t="s">
        <v>140</v>
      </c>
      <c r="AJ34" s="102">
        <v>376</v>
      </c>
    </row>
    <row r="35" spans="3:36" ht="24" customHeight="1" x14ac:dyDescent="0.55000000000000004">
      <c r="C35" s="154"/>
      <c r="D35" s="154" t="s">
        <v>141</v>
      </c>
      <c r="E35" s="161">
        <v>-0.03</v>
      </c>
      <c r="F35" s="160">
        <v>-1.4999999999999999E-2</v>
      </c>
      <c r="G35" s="154"/>
      <c r="H35" s="158" t="s">
        <v>142</v>
      </c>
      <c r="I35" s="158"/>
      <c r="J35" s="158"/>
      <c r="K35" s="158"/>
      <c r="L35" s="155" t="s">
        <v>133</v>
      </c>
      <c r="M35" s="156"/>
      <c r="N35" s="156"/>
      <c r="O35" s="157"/>
      <c r="T35" s="136">
        <v>1990</v>
      </c>
      <c r="U35" s="136">
        <v>2024</v>
      </c>
      <c r="V35" s="136">
        <v>2030</v>
      </c>
      <c r="W35" s="136">
        <v>2050</v>
      </c>
      <c r="Y35" s="136">
        <v>1990</v>
      </c>
      <c r="Z35" s="136">
        <v>2024</v>
      </c>
      <c r="AA35" s="136">
        <v>2030</v>
      </c>
      <c r="AB35" s="136">
        <v>2050</v>
      </c>
      <c r="AD35" s="136">
        <v>1990</v>
      </c>
      <c r="AE35" s="136">
        <v>2024</v>
      </c>
      <c r="AF35" s="136">
        <v>2030</v>
      </c>
      <c r="AG35" s="136">
        <v>2050</v>
      </c>
      <c r="AI35" s="102" t="s">
        <v>143</v>
      </c>
      <c r="AJ35" s="102">
        <v>272</v>
      </c>
    </row>
    <row r="36" spans="3:36" ht="24" customHeight="1" x14ac:dyDescent="0.55000000000000004">
      <c r="C36" s="154" t="s">
        <v>144</v>
      </c>
      <c r="D36" s="154" t="s">
        <v>145</v>
      </c>
      <c r="E36" s="160">
        <v>2.5000000000000001E-3</v>
      </c>
      <c r="F36" s="160">
        <v>1E-3</v>
      </c>
      <c r="G36" s="154"/>
      <c r="H36" s="158" t="s">
        <v>138</v>
      </c>
      <c r="I36" s="158"/>
      <c r="J36" s="158"/>
      <c r="K36" s="158"/>
      <c r="L36" s="155" t="s">
        <v>133</v>
      </c>
      <c r="M36" s="156"/>
      <c r="N36" s="156"/>
      <c r="O36" s="157"/>
      <c r="T36" s="152">
        <v>1000</v>
      </c>
      <c r="U36" s="152">
        <v>220</v>
      </c>
      <c r="V36" s="152">
        <v>200</v>
      </c>
      <c r="W36" s="152">
        <v>150</v>
      </c>
      <c r="Y36" s="153">
        <v>1000</v>
      </c>
      <c r="Z36" s="153">
        <v>220</v>
      </c>
      <c r="AA36" s="153">
        <v>150</v>
      </c>
      <c r="AB36" s="153">
        <v>100</v>
      </c>
      <c r="AD36" s="153">
        <v>1000</v>
      </c>
      <c r="AE36" s="153">
        <v>220</v>
      </c>
      <c r="AF36" s="153">
        <v>200</v>
      </c>
      <c r="AG36" s="153">
        <v>150</v>
      </c>
      <c r="AI36" s="102" t="s">
        <v>146</v>
      </c>
      <c r="AJ36" s="102">
        <v>1234</v>
      </c>
    </row>
    <row r="37" spans="3:36" ht="58.5" x14ac:dyDescent="0.55000000000000004">
      <c r="C37" s="154"/>
      <c r="D37" s="154" t="s">
        <v>147</v>
      </c>
      <c r="E37" s="161">
        <v>-0.02</v>
      </c>
      <c r="F37" s="161">
        <v>-0.01</v>
      </c>
      <c r="G37" s="154"/>
      <c r="H37" s="158" t="s">
        <v>142</v>
      </c>
      <c r="I37" s="158"/>
      <c r="J37" s="158"/>
      <c r="K37" s="158"/>
      <c r="L37" s="155" t="s">
        <v>133</v>
      </c>
      <c r="M37" s="156"/>
      <c r="N37" s="156"/>
      <c r="O37" s="157"/>
      <c r="AI37" s="102" t="s">
        <v>148</v>
      </c>
      <c r="AJ37" s="102">
        <v>393</v>
      </c>
    </row>
    <row r="38" spans="3:36" ht="46.8" x14ac:dyDescent="0.55000000000000004">
      <c r="C38" s="154" t="s">
        <v>43</v>
      </c>
      <c r="D38" s="154"/>
      <c r="E38" s="161">
        <v>0.93</v>
      </c>
      <c r="F38" s="154"/>
      <c r="G38" s="154"/>
      <c r="H38" s="158"/>
      <c r="I38" s="158"/>
      <c r="J38" s="158"/>
      <c r="K38" s="158"/>
      <c r="L38" s="155" t="s">
        <v>149</v>
      </c>
      <c r="M38" s="156"/>
      <c r="N38" s="156"/>
      <c r="O38" s="157"/>
      <c r="AI38" s="102" t="s">
        <v>150</v>
      </c>
      <c r="AJ38" s="102">
        <v>418</v>
      </c>
    </row>
    <row r="39" spans="3:36" ht="58.5" x14ac:dyDescent="0.55000000000000004">
      <c r="C39" s="154"/>
      <c r="D39" s="154" t="s">
        <v>151</v>
      </c>
      <c r="E39" s="160">
        <v>1.6000000000000001E-3</v>
      </c>
      <c r="F39" s="160">
        <v>1E-3</v>
      </c>
      <c r="G39" s="154"/>
      <c r="H39" s="158" t="s">
        <v>138</v>
      </c>
      <c r="I39" s="158"/>
      <c r="J39" s="158"/>
      <c r="K39" s="158"/>
      <c r="L39" s="155" t="s">
        <v>133</v>
      </c>
      <c r="M39" s="156"/>
      <c r="N39" s="156"/>
      <c r="O39" s="157"/>
      <c r="AI39" s="102" t="s">
        <v>152</v>
      </c>
      <c r="AJ39" s="102">
        <v>133</v>
      </c>
    </row>
    <row r="40" spans="3:36" ht="58.5" x14ac:dyDescent="0.55000000000000004">
      <c r="C40" s="154"/>
      <c r="D40" s="154" t="s">
        <v>153</v>
      </c>
      <c r="E40" s="160">
        <v>-1.4999999999999999E-2</v>
      </c>
      <c r="F40" s="160">
        <v>-7.4999999999999997E-3</v>
      </c>
      <c r="G40" s="154"/>
      <c r="H40" s="158" t="s">
        <v>142</v>
      </c>
      <c r="I40" s="158"/>
      <c r="J40" s="158"/>
      <c r="K40" s="158"/>
      <c r="L40" s="155" t="s">
        <v>133</v>
      </c>
      <c r="M40" s="156"/>
      <c r="N40" s="156"/>
      <c r="O40" s="157"/>
      <c r="AI40" s="102" t="s">
        <v>154</v>
      </c>
      <c r="AJ40" s="102">
        <v>234</v>
      </c>
    </row>
    <row r="41" spans="3:36" x14ac:dyDescent="0.55000000000000004">
      <c r="AI41" s="102" t="s">
        <v>155</v>
      </c>
      <c r="AJ41" s="102">
        <v>741</v>
      </c>
    </row>
    <row r="42" spans="3:36" x14ac:dyDescent="0.55000000000000004">
      <c r="AI42" s="102" t="s">
        <v>156</v>
      </c>
      <c r="AJ42" s="102">
        <v>477</v>
      </c>
    </row>
    <row r="43" spans="3:36" x14ac:dyDescent="0.55000000000000004">
      <c r="AI43" s="102" t="s">
        <v>157</v>
      </c>
      <c r="AJ43" s="102">
        <v>490</v>
      </c>
    </row>
    <row r="44" spans="3:36" x14ac:dyDescent="0.55000000000000004">
      <c r="AI44" s="102" t="s">
        <v>158</v>
      </c>
      <c r="AJ44" s="102">
        <v>502</v>
      </c>
    </row>
    <row r="45" spans="3:36" x14ac:dyDescent="0.55000000000000004">
      <c r="AI45" s="102" t="s">
        <v>159</v>
      </c>
      <c r="AJ45" s="102">
        <v>142</v>
      </c>
    </row>
    <row r="46" spans="3:36" x14ac:dyDescent="0.55000000000000004">
      <c r="AI46" s="102" t="s">
        <v>160</v>
      </c>
      <c r="AJ46" s="102">
        <v>522</v>
      </c>
    </row>
    <row r="47" spans="3:36" x14ac:dyDescent="0.55000000000000004">
      <c r="AI47" s="102" t="s">
        <v>161</v>
      </c>
      <c r="AJ47" s="102">
        <v>125</v>
      </c>
    </row>
    <row r="48" spans="3:36" x14ac:dyDescent="0.55000000000000004">
      <c r="AI48" s="102" t="s">
        <v>162</v>
      </c>
      <c r="AJ48" s="102">
        <v>138</v>
      </c>
    </row>
    <row r="49" spans="35:36" x14ac:dyDescent="0.55000000000000004">
      <c r="AI49" s="102" t="s">
        <v>163</v>
      </c>
      <c r="AJ49" s="102">
        <v>385</v>
      </c>
    </row>
    <row r="50" spans="35:36" x14ac:dyDescent="0.55000000000000004">
      <c r="AI50" s="102" t="s">
        <v>164</v>
      </c>
      <c r="AJ50" s="102">
        <v>221</v>
      </c>
    </row>
  </sheetData>
  <mergeCells count="32">
    <mergeCell ref="C3:D3"/>
    <mergeCell ref="H3:R3"/>
    <mergeCell ref="H4:K4"/>
    <mergeCell ref="L4:L5"/>
    <mergeCell ref="M4:N4"/>
    <mergeCell ref="Q4:Q5"/>
    <mergeCell ref="R4:R5"/>
    <mergeCell ref="B5:F5"/>
    <mergeCell ref="H9:R9"/>
    <mergeCell ref="H10:K10"/>
    <mergeCell ref="L10:L11"/>
    <mergeCell ref="M10:N10"/>
    <mergeCell ref="Q10:Q11"/>
    <mergeCell ref="R10:R11"/>
    <mergeCell ref="AL10:AO10"/>
    <mergeCell ref="B11:F11"/>
    <mergeCell ref="V18:W18"/>
    <mergeCell ref="AF18:AG18"/>
    <mergeCell ref="V25:W25"/>
    <mergeCell ref="AA25:AB25"/>
    <mergeCell ref="AF25:AG25"/>
    <mergeCell ref="H28:K28"/>
    <mergeCell ref="L28:O28"/>
    <mergeCell ref="H29:K31"/>
    <mergeCell ref="L29:O29"/>
    <mergeCell ref="L30:O30"/>
    <mergeCell ref="L31:O31"/>
    <mergeCell ref="L32:O32"/>
    <mergeCell ref="L33:O33"/>
    <mergeCell ref="V33:W33"/>
    <mergeCell ref="AA33:AB33"/>
    <mergeCell ref="AF33:AG33"/>
  </mergeCells>
  <conditionalFormatting sqref="B12:B23">
    <cfRule type="cellIs" dxfId="4" priority="1" operator="greaterThan">
      <formula>0</formula>
    </cfRule>
  </conditionalFormatting>
  <hyperlinks>
    <hyperlink ref="AJ4" r:id="rId1" xr:uid="{4FE3DE89-E29B-413A-92D0-801C4C33AB0F}"/>
  </hyperlinks>
  <pageMargins left="0.7" right="0.7" top="0.78740157499999996" bottom="0.78740157499999996" header="0.3" footer="0.3"/>
  <pageSetup paperSize="9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5995-BBCF-408F-A25D-A38C72BB1F3E}">
  <dimension ref="B1:W42"/>
  <sheetViews>
    <sheetView zoomScale="70" zoomScaleNormal="70" workbookViewId="0">
      <selection activeCell="B13" sqref="B13:B21"/>
    </sheetView>
  </sheetViews>
  <sheetFormatPr baseColWidth="10" defaultRowHeight="14.4" x14ac:dyDescent="0.55000000000000004"/>
  <cols>
    <col min="1" max="1" width="3.578125" customWidth="1"/>
    <col min="2" max="2" width="3.83984375" customWidth="1"/>
    <col min="3" max="3" width="31" customWidth="1"/>
    <col min="4" max="4" width="17" customWidth="1"/>
    <col min="5" max="5" width="14" customWidth="1"/>
    <col min="6" max="6" width="28.578125" customWidth="1"/>
    <col min="7" max="7" width="12.578125" customWidth="1"/>
    <col min="8" max="8" width="12.83984375" customWidth="1"/>
    <col min="9" max="9" width="16.41796875" customWidth="1"/>
    <col min="10" max="10" width="15.41796875" customWidth="1"/>
    <col min="11" max="11" width="12.578125" customWidth="1"/>
    <col min="12" max="12" width="12.15625" customWidth="1"/>
    <col min="13" max="13" width="23.83984375" customWidth="1"/>
    <col min="14" max="14" width="14.41796875" customWidth="1"/>
    <col min="15" max="15" width="13.83984375" customWidth="1"/>
    <col min="16" max="16" width="9.41796875" customWidth="1"/>
    <col min="17" max="17" width="4.26171875" customWidth="1"/>
  </cols>
  <sheetData>
    <row r="1" spans="2:23" ht="15" customHeight="1" x14ac:dyDescent="0.6">
      <c r="B1" s="162" t="s">
        <v>165</v>
      </c>
    </row>
    <row r="2" spans="2:23" ht="15" customHeight="1" x14ac:dyDescent="0.6">
      <c r="I2" s="163" t="s">
        <v>1</v>
      </c>
      <c r="J2" s="164">
        <v>2030</v>
      </c>
      <c r="K2" s="165"/>
    </row>
    <row r="3" spans="2:23" ht="15" customHeight="1" x14ac:dyDescent="0.55000000000000004">
      <c r="B3" s="165"/>
      <c r="C3" s="166" t="s">
        <v>13</v>
      </c>
      <c r="D3" s="166"/>
      <c r="E3" s="166"/>
      <c r="F3" s="166"/>
      <c r="G3" s="165"/>
    </row>
    <row r="4" spans="2:23" ht="15" customHeight="1" x14ac:dyDescent="0.55000000000000004">
      <c r="B4" s="165"/>
      <c r="C4" s="167" t="s">
        <v>35</v>
      </c>
      <c r="D4" s="167" t="s">
        <v>33</v>
      </c>
      <c r="E4" s="167" t="s">
        <v>23</v>
      </c>
      <c r="F4" s="167" t="s">
        <v>26</v>
      </c>
      <c r="G4" s="165"/>
      <c r="I4" s="168" t="s">
        <v>166</v>
      </c>
      <c r="J4" s="126"/>
      <c r="K4" s="126"/>
      <c r="L4" s="126"/>
    </row>
    <row r="5" spans="2:23" ht="15" customHeight="1" x14ac:dyDescent="0.55000000000000004">
      <c r="B5" s="165"/>
      <c r="C5" s="3"/>
      <c r="D5" s="3"/>
      <c r="E5" s="3"/>
      <c r="F5" s="169"/>
      <c r="G5" s="165"/>
      <c r="I5" s="132" t="s">
        <v>167</v>
      </c>
      <c r="J5" s="132"/>
      <c r="K5" s="132"/>
      <c r="L5" s="132"/>
    </row>
    <row r="6" spans="2:23" ht="15" customHeight="1" x14ac:dyDescent="0.55000000000000004">
      <c r="F6" t="s">
        <v>26</v>
      </c>
      <c r="I6" s="135">
        <v>1990</v>
      </c>
      <c r="J6" s="136">
        <v>2024</v>
      </c>
      <c r="K6" s="136">
        <v>2030</v>
      </c>
      <c r="L6" s="137">
        <v>2050</v>
      </c>
      <c r="M6" s="2"/>
      <c r="N6" s="2"/>
      <c r="O6" s="2"/>
    </row>
    <row r="7" spans="2:23" ht="15" customHeight="1" x14ac:dyDescent="0.7">
      <c r="C7" s="170" t="s">
        <v>168</v>
      </c>
      <c r="D7" s="171">
        <v>25</v>
      </c>
      <c r="E7" s="172" t="s">
        <v>83</v>
      </c>
      <c r="I7" s="173">
        <v>0.25</v>
      </c>
      <c r="J7" s="174">
        <v>0.5</v>
      </c>
      <c r="K7" s="174">
        <v>1</v>
      </c>
      <c r="L7" s="175">
        <v>1.5</v>
      </c>
      <c r="M7" s="2"/>
      <c r="N7" s="176" t="s">
        <v>169</v>
      </c>
      <c r="O7" s="2"/>
    </row>
    <row r="8" spans="2:23" ht="15" customHeight="1" x14ac:dyDescent="0.7">
      <c r="C8" s="170" t="s">
        <v>170</v>
      </c>
      <c r="D8" s="171">
        <v>50</v>
      </c>
      <c r="E8" s="172" t="s">
        <v>83</v>
      </c>
      <c r="I8" s="177"/>
      <c r="J8" s="178"/>
      <c r="K8" s="178"/>
      <c r="L8" s="179"/>
      <c r="M8" s="2"/>
      <c r="N8" s="176"/>
      <c r="O8" s="2"/>
    </row>
    <row r="9" spans="2:23" ht="15" customHeight="1" thickBot="1" x14ac:dyDescent="0.75">
      <c r="C9" s="180" t="s">
        <v>171</v>
      </c>
      <c r="D9" s="181">
        <v>0.65</v>
      </c>
      <c r="E9" s="172"/>
      <c r="H9" s="182" t="s">
        <v>172</v>
      </c>
      <c r="I9" s="177"/>
      <c r="J9" s="183">
        <v>0.55000000000000004</v>
      </c>
      <c r="K9" s="183">
        <v>0.6</v>
      </c>
      <c r="L9" s="184">
        <v>0.625</v>
      </c>
      <c r="N9" s="2"/>
      <c r="O9" s="176"/>
      <c r="P9" s="2"/>
    </row>
    <row r="10" spans="2:23" ht="15" customHeight="1" thickTop="1" x14ac:dyDescent="0.55000000000000004">
      <c r="L10" s="2"/>
      <c r="R10" s="185" t="s">
        <v>19</v>
      </c>
      <c r="S10" s="186"/>
      <c r="T10" s="186"/>
      <c r="U10" s="186"/>
      <c r="V10" s="186"/>
      <c r="W10" s="187"/>
    </row>
    <row r="11" spans="2:23" ht="15" customHeight="1" x14ac:dyDescent="0.55000000000000004">
      <c r="C11" s="188"/>
      <c r="D11" s="189" t="s">
        <v>173</v>
      </c>
      <c r="F11" s="190"/>
      <c r="G11" s="191" t="s">
        <v>174</v>
      </c>
      <c r="H11" s="191" t="s">
        <v>175</v>
      </c>
      <c r="I11" s="191" t="s">
        <v>176</v>
      </c>
      <c r="J11" s="191" t="s">
        <v>177</v>
      </c>
      <c r="K11" s="192"/>
      <c r="P11" s="2"/>
      <c r="Q11" s="2"/>
      <c r="R11" s="193" t="s">
        <v>176</v>
      </c>
      <c r="S11" s="191" t="s">
        <v>177</v>
      </c>
      <c r="W11" s="194"/>
    </row>
    <row r="12" spans="2:23" ht="15" customHeight="1" x14ac:dyDescent="0.55000000000000004">
      <c r="C12" s="346" t="s">
        <v>178</v>
      </c>
      <c r="D12" s="347"/>
      <c r="F12" s="346" t="s">
        <v>178</v>
      </c>
      <c r="G12" s="348"/>
      <c r="H12" s="348"/>
      <c r="I12" s="348"/>
      <c r="J12" s="348"/>
      <c r="K12" s="348"/>
      <c r="M12" s="352" t="s">
        <v>179</v>
      </c>
      <c r="N12" s="352"/>
      <c r="O12" s="352"/>
      <c r="P12" s="352"/>
      <c r="Q12" s="2"/>
      <c r="R12" s="349" t="s">
        <v>178</v>
      </c>
      <c r="S12" s="350"/>
      <c r="T12" s="350"/>
      <c r="U12" s="350"/>
      <c r="V12" s="350"/>
      <c r="W12" s="351"/>
    </row>
    <row r="13" spans="2:23" ht="15" customHeight="1" x14ac:dyDescent="0.55000000000000004">
      <c r="B13">
        <v>1</v>
      </c>
      <c r="C13" s="353" t="s">
        <v>180</v>
      </c>
      <c r="D13" s="195">
        <v>1.3</v>
      </c>
      <c r="E13" s="196" t="s">
        <v>181</v>
      </c>
      <c r="F13" s="355" t="s">
        <v>180</v>
      </c>
      <c r="G13" s="197">
        <v>0.33299999999999996</v>
      </c>
      <c r="H13" s="197">
        <v>0.46619999999999989</v>
      </c>
      <c r="I13" s="198">
        <v>1.3</v>
      </c>
      <c r="J13" s="198">
        <v>1.3</v>
      </c>
      <c r="K13" s="199" t="s">
        <v>181</v>
      </c>
      <c r="M13" s="200" t="s">
        <v>182</v>
      </c>
      <c r="N13" s="201">
        <v>2</v>
      </c>
      <c r="O13" s="201"/>
      <c r="P13" s="202" t="s">
        <v>183</v>
      </c>
      <c r="Q13" s="2"/>
      <c r="R13" s="203">
        <v>0.66599999999999993</v>
      </c>
      <c r="S13" s="197">
        <v>1.665</v>
      </c>
      <c r="T13" s="199" t="s">
        <v>181</v>
      </c>
      <c r="W13" s="194"/>
    </row>
    <row r="14" spans="2:23" ht="15" customHeight="1" x14ac:dyDescent="0.55000000000000004">
      <c r="B14">
        <v>2</v>
      </c>
      <c r="C14" s="354"/>
      <c r="D14" s="195">
        <v>3.9039039039039038</v>
      </c>
      <c r="E14" s="196" t="s">
        <v>184</v>
      </c>
      <c r="F14" s="356"/>
      <c r="G14" s="118">
        <v>1</v>
      </c>
      <c r="H14" s="118">
        <v>1.4</v>
      </c>
      <c r="I14" s="204">
        <v>3.9039039039039038</v>
      </c>
      <c r="J14" s="204">
        <v>3.9039039039039038</v>
      </c>
      <c r="K14" s="199" t="s">
        <v>184</v>
      </c>
      <c r="M14" s="200"/>
      <c r="N14" s="357" t="s">
        <v>185</v>
      </c>
      <c r="O14" s="357"/>
      <c r="P14" s="202"/>
      <c r="Q14" s="2"/>
      <c r="R14" s="206">
        <v>2</v>
      </c>
      <c r="S14" s="118">
        <v>5</v>
      </c>
      <c r="T14" s="199" t="s">
        <v>184</v>
      </c>
      <c r="W14" s="194"/>
    </row>
    <row r="15" spans="2:23" ht="15" customHeight="1" x14ac:dyDescent="0.55000000000000004">
      <c r="B15">
        <v>3</v>
      </c>
      <c r="C15" s="207" t="s">
        <v>186</v>
      </c>
      <c r="D15" s="208">
        <v>700</v>
      </c>
      <c r="E15" s="196" t="s">
        <v>187</v>
      </c>
      <c r="F15" s="209" t="s">
        <v>186</v>
      </c>
      <c r="G15" s="83">
        <v>700</v>
      </c>
      <c r="H15" s="210">
        <v>700</v>
      </c>
      <c r="I15" s="211">
        <v>700</v>
      </c>
      <c r="J15" s="211">
        <v>700</v>
      </c>
      <c r="K15" s="199" t="s">
        <v>187</v>
      </c>
      <c r="M15" s="200"/>
      <c r="N15" s="212" t="s">
        <v>188</v>
      </c>
      <c r="O15" s="212" t="s">
        <v>189</v>
      </c>
      <c r="P15" s="202"/>
      <c r="Q15" s="2"/>
      <c r="R15" s="213">
        <v>700</v>
      </c>
      <c r="S15" s="210">
        <v>700</v>
      </c>
      <c r="T15" s="199" t="s">
        <v>187</v>
      </c>
      <c r="W15" s="194"/>
    </row>
    <row r="16" spans="2:23" ht="15" customHeight="1" x14ac:dyDescent="0.55000000000000004">
      <c r="B16">
        <v>4</v>
      </c>
      <c r="C16" s="207" t="s">
        <v>190</v>
      </c>
      <c r="D16" s="208">
        <v>40</v>
      </c>
      <c r="E16" s="196" t="s">
        <v>70</v>
      </c>
      <c r="F16" s="209" t="s">
        <v>190</v>
      </c>
      <c r="G16" s="117">
        <v>5</v>
      </c>
      <c r="H16" s="117">
        <v>8</v>
      </c>
      <c r="I16" s="214">
        <v>40</v>
      </c>
      <c r="J16" s="214">
        <v>35</v>
      </c>
      <c r="K16" s="199" t="s">
        <v>70</v>
      </c>
      <c r="M16" s="215" t="s">
        <v>191</v>
      </c>
      <c r="N16" s="205">
        <v>285.8</v>
      </c>
      <c r="O16" s="205">
        <v>241.8</v>
      </c>
      <c r="P16" s="216" t="s">
        <v>192</v>
      </c>
      <c r="Q16" s="2"/>
      <c r="R16" s="217">
        <v>10</v>
      </c>
      <c r="S16" s="117">
        <v>20</v>
      </c>
      <c r="T16" s="199" t="s">
        <v>70</v>
      </c>
      <c r="W16" s="194"/>
    </row>
    <row r="17" spans="2:23" ht="15" customHeight="1" x14ac:dyDescent="0.55000000000000004">
      <c r="B17">
        <v>5</v>
      </c>
      <c r="C17" s="207" t="s">
        <v>193</v>
      </c>
      <c r="D17" s="218">
        <v>1000</v>
      </c>
      <c r="E17" s="196" t="s">
        <v>194</v>
      </c>
      <c r="F17" s="209" t="s">
        <v>193</v>
      </c>
      <c r="G17" s="219">
        <v>125</v>
      </c>
      <c r="H17" s="219">
        <v>200</v>
      </c>
      <c r="I17" s="220">
        <v>1000</v>
      </c>
      <c r="J17" s="220">
        <v>875</v>
      </c>
      <c r="K17" s="199" t="s">
        <v>194</v>
      </c>
      <c r="M17" s="215" t="s">
        <v>195</v>
      </c>
      <c r="N17" s="345">
        <v>2.7799999999999998E-4</v>
      </c>
      <c r="O17" s="345"/>
      <c r="P17" s="216" t="s">
        <v>196</v>
      </c>
      <c r="Q17" s="2"/>
      <c r="R17" s="222">
        <v>250</v>
      </c>
      <c r="S17" s="219">
        <v>500</v>
      </c>
      <c r="T17" s="199" t="s">
        <v>194</v>
      </c>
      <c r="W17" s="194"/>
    </row>
    <row r="18" spans="2:23" ht="15" customHeight="1" x14ac:dyDescent="0.55000000000000004">
      <c r="B18">
        <v>6</v>
      </c>
      <c r="C18" s="207" t="s">
        <v>197</v>
      </c>
      <c r="D18" s="208">
        <v>1332</v>
      </c>
      <c r="E18" s="196" t="s">
        <v>198</v>
      </c>
      <c r="F18" s="209" t="s">
        <v>197</v>
      </c>
      <c r="G18" s="210">
        <v>166.5</v>
      </c>
      <c r="H18" s="210">
        <v>266.39999999999998</v>
      </c>
      <c r="I18" s="211">
        <v>1332</v>
      </c>
      <c r="J18" s="211">
        <v>1165.5</v>
      </c>
      <c r="K18" s="199" t="s">
        <v>198</v>
      </c>
      <c r="M18" s="215" t="s">
        <v>191</v>
      </c>
      <c r="N18" s="221">
        <v>7.9452399999999992E-2</v>
      </c>
      <c r="O18" s="221">
        <v>6.72204E-2</v>
      </c>
      <c r="P18" s="216" t="s">
        <v>199</v>
      </c>
      <c r="Q18" s="2"/>
      <c r="R18" s="213">
        <v>333</v>
      </c>
      <c r="S18" s="210">
        <v>666</v>
      </c>
      <c r="T18" s="199" t="s">
        <v>198</v>
      </c>
      <c r="W18" s="194"/>
    </row>
    <row r="19" spans="2:23" ht="15" customHeight="1" x14ac:dyDescent="0.55000000000000004">
      <c r="B19">
        <v>7</v>
      </c>
      <c r="C19" s="223" t="s">
        <v>200</v>
      </c>
      <c r="D19" s="208">
        <v>1024.6153846153845</v>
      </c>
      <c r="E19" s="196" t="s">
        <v>201</v>
      </c>
      <c r="F19" s="224" t="s">
        <v>200</v>
      </c>
      <c r="G19" s="210">
        <v>500.00000000000006</v>
      </c>
      <c r="H19" s="210">
        <v>571.42857142857156</v>
      </c>
      <c r="I19" s="211">
        <v>1024.6153846153845</v>
      </c>
      <c r="J19" s="211">
        <v>896.53846153846155</v>
      </c>
      <c r="K19" s="199" t="s">
        <v>201</v>
      </c>
      <c r="M19" s="215" t="s">
        <v>202</v>
      </c>
      <c r="N19" s="205">
        <v>39.726199999999999</v>
      </c>
      <c r="O19" s="205">
        <v>33.610199999999999</v>
      </c>
      <c r="P19" s="216" t="s">
        <v>203</v>
      </c>
      <c r="R19" s="213">
        <v>500.00000000000006</v>
      </c>
      <c r="S19" s="210">
        <v>400</v>
      </c>
      <c r="T19" s="199" t="s">
        <v>201</v>
      </c>
      <c r="W19" s="194"/>
    </row>
    <row r="20" spans="2:23" ht="15" customHeight="1" x14ac:dyDescent="0.55000000000000004">
      <c r="B20">
        <v>8</v>
      </c>
      <c r="C20" s="223" t="s">
        <v>204</v>
      </c>
      <c r="D20" s="218">
        <v>250</v>
      </c>
      <c r="E20" s="196" t="s">
        <v>70</v>
      </c>
      <c r="F20" s="224" t="s">
        <v>204</v>
      </c>
      <c r="G20" s="117">
        <v>75</v>
      </c>
      <c r="H20" s="117">
        <v>100</v>
      </c>
      <c r="I20" s="214">
        <v>250</v>
      </c>
      <c r="J20" s="214">
        <v>250</v>
      </c>
      <c r="K20" s="199" t="s">
        <v>70</v>
      </c>
      <c r="M20" s="215"/>
      <c r="N20" s="205" t="s">
        <v>205</v>
      </c>
      <c r="O20" s="205" t="s">
        <v>206</v>
      </c>
      <c r="P20" s="216"/>
      <c r="R20" s="217">
        <v>125</v>
      </c>
      <c r="S20" s="117">
        <v>220</v>
      </c>
      <c r="T20" s="199" t="s">
        <v>70</v>
      </c>
      <c r="W20" s="194"/>
    </row>
    <row r="21" spans="2:23" ht="15" customHeight="1" x14ac:dyDescent="0.55000000000000004">
      <c r="B21">
        <v>9</v>
      </c>
      <c r="C21" s="223" t="s">
        <v>207</v>
      </c>
      <c r="D21" s="218">
        <v>290</v>
      </c>
      <c r="E21" s="196" t="s">
        <v>70</v>
      </c>
      <c r="F21" s="224" t="s">
        <v>207</v>
      </c>
      <c r="G21" s="219">
        <v>80</v>
      </c>
      <c r="H21" s="219">
        <v>108</v>
      </c>
      <c r="I21" s="220">
        <v>290</v>
      </c>
      <c r="J21" s="220">
        <v>285</v>
      </c>
      <c r="K21" s="199" t="s">
        <v>70</v>
      </c>
      <c r="M21" s="225" t="s">
        <v>208</v>
      </c>
      <c r="N21" s="226">
        <v>39.409999999999997</v>
      </c>
      <c r="O21" s="226">
        <v>33.299999999999997</v>
      </c>
      <c r="P21" s="227" t="s">
        <v>203</v>
      </c>
      <c r="R21" s="222">
        <v>135</v>
      </c>
      <c r="S21" s="219">
        <v>240</v>
      </c>
      <c r="T21" s="199" t="s">
        <v>70</v>
      </c>
      <c r="W21" s="194"/>
    </row>
    <row r="22" spans="2:23" ht="15" customHeight="1" x14ac:dyDescent="0.55000000000000004">
      <c r="C22" s="346" t="s">
        <v>209</v>
      </c>
      <c r="D22" s="347"/>
      <c r="F22" s="346" t="s">
        <v>209</v>
      </c>
      <c r="G22" s="348"/>
      <c r="H22" s="348"/>
      <c r="I22" s="348"/>
      <c r="J22" s="348"/>
      <c r="K22" s="347"/>
      <c r="R22" s="349" t="s">
        <v>209</v>
      </c>
      <c r="S22" s="350"/>
      <c r="T22" s="350"/>
      <c r="U22" s="350"/>
      <c r="V22" s="350"/>
      <c r="W22" s="351"/>
    </row>
    <row r="23" spans="2:23" ht="15" customHeight="1" x14ac:dyDescent="0.55000000000000004">
      <c r="B23">
        <v>1</v>
      </c>
      <c r="C23" s="228" t="s">
        <v>210</v>
      </c>
      <c r="D23" s="208">
        <v>450</v>
      </c>
      <c r="F23" s="229" t="s">
        <v>210</v>
      </c>
      <c r="G23" s="210">
        <v>80</v>
      </c>
      <c r="H23" s="210">
        <v>120</v>
      </c>
      <c r="I23" s="210">
        <v>450</v>
      </c>
      <c r="J23" s="210">
        <v>450</v>
      </c>
      <c r="K23" s="230" t="s">
        <v>211</v>
      </c>
      <c r="R23" s="213">
        <v>500</v>
      </c>
      <c r="S23" s="210">
        <v>500</v>
      </c>
      <c r="T23" s="230" t="s">
        <v>211</v>
      </c>
      <c r="W23" s="194"/>
    </row>
    <row r="24" spans="2:23" ht="15" customHeight="1" x14ac:dyDescent="0.55000000000000004">
      <c r="B24">
        <v>2</v>
      </c>
      <c r="C24" s="228" t="s">
        <v>212</v>
      </c>
      <c r="D24" s="208">
        <v>495.00000000000006</v>
      </c>
      <c r="F24" s="229" t="s">
        <v>212</v>
      </c>
      <c r="G24" s="210">
        <v>88</v>
      </c>
      <c r="H24" s="210">
        <v>132</v>
      </c>
      <c r="I24" s="210">
        <v>495.00000000000006</v>
      </c>
      <c r="J24" s="210">
        <v>495.00000000000006</v>
      </c>
      <c r="K24" s="230" t="s">
        <v>211</v>
      </c>
      <c r="L24" s="231">
        <v>1.1000000000000001</v>
      </c>
      <c r="R24" s="213">
        <v>550</v>
      </c>
      <c r="S24" s="210">
        <v>550</v>
      </c>
      <c r="T24" s="230" t="s">
        <v>211</v>
      </c>
      <c r="W24" s="194"/>
    </row>
    <row r="25" spans="2:23" ht="15" customHeight="1" x14ac:dyDescent="0.55000000000000004">
      <c r="B25">
        <v>3</v>
      </c>
      <c r="C25" s="228" t="s">
        <v>213</v>
      </c>
      <c r="D25" s="232">
        <v>0.8</v>
      </c>
      <c r="F25" s="229" t="s">
        <v>213</v>
      </c>
      <c r="G25" s="233">
        <v>0.65</v>
      </c>
      <c r="H25" s="233">
        <v>0.75</v>
      </c>
      <c r="I25" s="234">
        <v>0.8</v>
      </c>
      <c r="J25" s="234">
        <v>0.8</v>
      </c>
      <c r="K25" s="230"/>
      <c r="M25" s="79" t="s">
        <v>214</v>
      </c>
      <c r="N25" s="79"/>
      <c r="O25" s="79"/>
      <c r="P25" s="79"/>
      <c r="R25" s="235">
        <v>0.75</v>
      </c>
      <c r="S25" s="233">
        <v>0.85</v>
      </c>
      <c r="T25" s="230"/>
      <c r="W25" s="194"/>
    </row>
    <row r="26" spans="2:23" ht="15" customHeight="1" x14ac:dyDescent="0.55000000000000004">
      <c r="B26">
        <v>4</v>
      </c>
      <c r="C26" s="228" t="s">
        <v>215</v>
      </c>
      <c r="D26" s="232">
        <v>0.19999999999999996</v>
      </c>
      <c r="F26" s="229" t="s">
        <v>215</v>
      </c>
      <c r="G26" s="236">
        <v>0.35</v>
      </c>
      <c r="H26" s="236">
        <v>0.25</v>
      </c>
      <c r="I26" s="236">
        <v>0.19999999999999996</v>
      </c>
      <c r="J26" s="236">
        <v>0.19999999999999996</v>
      </c>
      <c r="K26" s="230"/>
      <c r="M26" s="237"/>
      <c r="N26" s="237" t="s">
        <v>216</v>
      </c>
      <c r="O26" s="238">
        <v>30</v>
      </c>
      <c r="P26" s="239" t="s">
        <v>28</v>
      </c>
      <c r="R26" s="240">
        <v>0.25</v>
      </c>
      <c r="S26" s="236">
        <v>0.15000000000000002</v>
      </c>
      <c r="T26" s="230"/>
      <c r="W26" s="194"/>
    </row>
    <row r="27" spans="2:23" ht="15" customHeight="1" x14ac:dyDescent="0.55000000000000004">
      <c r="B27">
        <v>5</v>
      </c>
      <c r="C27" s="228" t="s">
        <v>217</v>
      </c>
      <c r="D27" s="218">
        <v>396.00000000000006</v>
      </c>
      <c r="F27" s="229" t="s">
        <v>217</v>
      </c>
      <c r="G27" s="219">
        <v>57.2</v>
      </c>
      <c r="H27" s="219">
        <v>99</v>
      </c>
      <c r="I27" s="219">
        <v>396.00000000000006</v>
      </c>
      <c r="J27" s="219">
        <v>396.00000000000006</v>
      </c>
      <c r="K27" s="230" t="s">
        <v>211</v>
      </c>
      <c r="M27" s="241"/>
      <c r="N27" s="241" t="s">
        <v>218</v>
      </c>
      <c r="O27" s="242">
        <v>60</v>
      </c>
      <c r="P27" s="239" t="s">
        <v>28</v>
      </c>
      <c r="R27" s="222">
        <v>412.5</v>
      </c>
      <c r="S27" s="219">
        <v>467.5</v>
      </c>
      <c r="T27" s="230" t="s">
        <v>211</v>
      </c>
      <c r="W27" s="194"/>
    </row>
    <row r="28" spans="2:23" ht="15" customHeight="1" x14ac:dyDescent="0.55000000000000004">
      <c r="B28">
        <v>6</v>
      </c>
      <c r="C28" s="228" t="s">
        <v>219</v>
      </c>
      <c r="D28" s="218">
        <v>98.999999999999986</v>
      </c>
      <c r="F28" s="229" t="s">
        <v>219</v>
      </c>
      <c r="G28" s="219">
        <v>30.799999999999997</v>
      </c>
      <c r="H28" s="219">
        <v>33</v>
      </c>
      <c r="I28" s="219">
        <v>98.999999999999986</v>
      </c>
      <c r="J28" s="219">
        <v>98.999999999999986</v>
      </c>
      <c r="K28" s="230" t="s">
        <v>211</v>
      </c>
      <c r="M28" s="241"/>
      <c r="N28" s="241" t="s">
        <v>220</v>
      </c>
      <c r="O28" s="242">
        <v>180</v>
      </c>
      <c r="P28" s="239" t="s">
        <v>28</v>
      </c>
      <c r="R28" s="222">
        <v>137.5</v>
      </c>
      <c r="S28" s="219">
        <v>82.500000000000014</v>
      </c>
      <c r="T28" s="230" t="s">
        <v>211</v>
      </c>
      <c r="W28" s="194"/>
    </row>
    <row r="29" spans="2:23" ht="16.8" x14ac:dyDescent="0.6">
      <c r="B29">
        <v>7</v>
      </c>
      <c r="C29" s="228" t="s">
        <v>221</v>
      </c>
      <c r="D29" s="243">
        <v>396.00000000000006</v>
      </c>
      <c r="F29" s="229" t="s">
        <v>221</v>
      </c>
      <c r="G29" s="244">
        <v>57.2</v>
      </c>
      <c r="H29" s="244">
        <v>99</v>
      </c>
      <c r="I29" s="244">
        <v>396.00000000000006</v>
      </c>
      <c r="J29" s="244">
        <v>396.00000000000006</v>
      </c>
      <c r="K29" s="230" t="s">
        <v>70</v>
      </c>
      <c r="M29" s="241"/>
      <c r="N29" s="241" t="s">
        <v>222</v>
      </c>
      <c r="O29" s="245">
        <v>0.6</v>
      </c>
      <c r="P29" s="246"/>
      <c r="R29" s="247">
        <v>825</v>
      </c>
      <c r="S29" s="244">
        <v>935</v>
      </c>
      <c r="T29" s="230" t="s">
        <v>70</v>
      </c>
      <c r="W29" s="194"/>
    </row>
    <row r="30" spans="2:23" ht="16.8" x14ac:dyDescent="0.6">
      <c r="B30">
        <v>8</v>
      </c>
      <c r="C30" s="228" t="s">
        <v>223</v>
      </c>
      <c r="D30" s="243">
        <v>263.99999999999994</v>
      </c>
      <c r="F30" s="229" t="s">
        <v>223</v>
      </c>
      <c r="G30" s="244">
        <v>82.133333333333326</v>
      </c>
      <c r="H30" s="244">
        <v>88</v>
      </c>
      <c r="I30" s="244">
        <v>263.99999999999994</v>
      </c>
      <c r="J30" s="244">
        <v>263.99999999999994</v>
      </c>
      <c r="K30" s="230" t="s">
        <v>70</v>
      </c>
      <c r="M30" s="241"/>
      <c r="N30" s="241" t="s">
        <v>224</v>
      </c>
      <c r="O30" s="245">
        <v>0.4</v>
      </c>
      <c r="P30" s="246"/>
      <c r="R30" s="247">
        <v>458.33333333333337</v>
      </c>
      <c r="S30" s="244">
        <v>275.00000000000006</v>
      </c>
      <c r="T30" s="230" t="s">
        <v>70</v>
      </c>
      <c r="W30" s="194"/>
    </row>
    <row r="31" spans="2:23" ht="15.6" x14ac:dyDescent="0.6">
      <c r="B31">
        <v>9</v>
      </c>
      <c r="C31" s="228" t="s">
        <v>225</v>
      </c>
      <c r="D31" s="243">
        <v>290</v>
      </c>
      <c r="F31" s="229" t="s">
        <v>225</v>
      </c>
      <c r="G31" s="244">
        <v>80</v>
      </c>
      <c r="H31" s="244">
        <v>108</v>
      </c>
      <c r="I31" s="244">
        <v>290</v>
      </c>
      <c r="J31" s="244">
        <v>285</v>
      </c>
      <c r="K31" s="230" t="s">
        <v>70</v>
      </c>
      <c r="M31" s="248"/>
      <c r="N31" s="248" t="s">
        <v>226</v>
      </c>
      <c r="O31" s="249">
        <v>0.05</v>
      </c>
      <c r="P31" s="250"/>
      <c r="R31" s="247">
        <v>135</v>
      </c>
      <c r="S31" s="244">
        <v>240</v>
      </c>
      <c r="T31" s="230" t="s">
        <v>70</v>
      </c>
      <c r="W31" s="194"/>
    </row>
    <row r="32" spans="2:23" ht="15.9" thickBot="1" x14ac:dyDescent="0.65">
      <c r="B32">
        <v>10</v>
      </c>
      <c r="C32" s="228" t="s">
        <v>227</v>
      </c>
      <c r="D32" s="243">
        <v>950</v>
      </c>
      <c r="F32" s="229" t="s">
        <v>227</v>
      </c>
      <c r="G32" s="244">
        <v>219.33333333333331</v>
      </c>
      <c r="H32" s="244">
        <v>295</v>
      </c>
      <c r="I32" s="244">
        <v>950</v>
      </c>
      <c r="J32" s="244">
        <v>945</v>
      </c>
      <c r="K32" s="230" t="s">
        <v>70</v>
      </c>
      <c r="R32" s="251">
        <v>1418.3333333333335</v>
      </c>
      <c r="S32" s="252">
        <v>1450</v>
      </c>
      <c r="T32" s="253" t="s">
        <v>70</v>
      </c>
      <c r="U32" s="254"/>
      <c r="V32" s="254"/>
      <c r="W32" s="255"/>
    </row>
    <row r="33" spans="13:16" ht="14.7" thickTop="1" x14ac:dyDescent="0.55000000000000004"/>
    <row r="34" spans="13:16" ht="14.7" thickBot="1" x14ac:dyDescent="0.6"/>
    <row r="35" spans="13:16" ht="18.600000000000001" thickTop="1" x14ac:dyDescent="0.55000000000000004">
      <c r="M35" s="185" t="s">
        <v>19</v>
      </c>
    </row>
    <row r="36" spans="13:16" ht="15.6" x14ac:dyDescent="0.55000000000000004">
      <c r="M36" s="79" t="s">
        <v>214</v>
      </c>
      <c r="N36" s="79"/>
      <c r="O36" s="79"/>
      <c r="P36" s="79"/>
    </row>
    <row r="37" spans="13:16" x14ac:dyDescent="0.55000000000000004">
      <c r="M37" s="237"/>
      <c r="N37" s="237" t="s">
        <v>216</v>
      </c>
      <c r="O37" s="238">
        <v>30</v>
      </c>
      <c r="P37" s="239" t="s">
        <v>28</v>
      </c>
    </row>
    <row r="38" spans="13:16" x14ac:dyDescent="0.55000000000000004">
      <c r="M38" s="241"/>
      <c r="N38" s="241" t="s">
        <v>218</v>
      </c>
      <c r="O38" s="242">
        <v>60</v>
      </c>
      <c r="P38" s="239" t="s">
        <v>28</v>
      </c>
    </row>
    <row r="39" spans="13:16" x14ac:dyDescent="0.55000000000000004">
      <c r="M39" s="241"/>
      <c r="N39" s="241" t="s">
        <v>220</v>
      </c>
      <c r="O39" s="242">
        <v>180</v>
      </c>
      <c r="P39" s="239" t="s">
        <v>28</v>
      </c>
    </row>
    <row r="40" spans="13:16" ht="16.8" x14ac:dyDescent="0.55000000000000004">
      <c r="M40" s="241"/>
      <c r="N40" s="241" t="s">
        <v>222</v>
      </c>
      <c r="O40" s="245">
        <v>0.6</v>
      </c>
      <c r="P40" s="246"/>
    </row>
    <row r="41" spans="13:16" ht="16.8" x14ac:dyDescent="0.55000000000000004">
      <c r="M41" s="241"/>
      <c r="N41" s="241" t="s">
        <v>224</v>
      </c>
      <c r="O41" s="245">
        <v>0.4</v>
      </c>
      <c r="P41" s="246"/>
    </row>
    <row r="42" spans="13:16" x14ac:dyDescent="0.55000000000000004">
      <c r="M42" s="248"/>
      <c r="N42" s="248" t="s">
        <v>226</v>
      </c>
      <c r="O42" s="249">
        <v>0.05</v>
      </c>
      <c r="P42" s="250"/>
    </row>
  </sheetData>
  <mergeCells count="11">
    <mergeCell ref="N17:O17"/>
    <mergeCell ref="C22:D22"/>
    <mergeCell ref="F22:K22"/>
    <mergeCell ref="R22:W22"/>
    <mergeCell ref="C12:D12"/>
    <mergeCell ref="F12:K12"/>
    <mergeCell ref="M12:P12"/>
    <mergeCell ref="R12:W12"/>
    <mergeCell ref="C13:C14"/>
    <mergeCell ref="F13:F14"/>
    <mergeCell ref="N14:O14"/>
  </mergeCells>
  <conditionalFormatting sqref="O26:O31 M28:N28">
    <cfRule type="containsText" dxfId="3" priority="3" operator="containsText" text="Fehler">
      <formula>NOT(ISERROR(SEARCH("Fehler",M26)))</formula>
    </cfRule>
    <cfRule type="containsText" dxfId="2" priority="4" operator="containsText" text="okay">
      <formula>NOT(ISERROR(SEARCH("okay",M26)))</formula>
    </cfRule>
  </conditionalFormatting>
  <conditionalFormatting sqref="O37:O42 M39:N39">
    <cfRule type="containsText" dxfId="1" priority="1" operator="containsText" text="Fehler">
      <formula>NOT(ISERROR(SEARCH("Fehler",M37)))</formula>
    </cfRule>
    <cfRule type="containsText" dxfId="0" priority="2" operator="containsText" text="okay">
      <formula>NOT(ISERROR(SEARCH("okay",M37)))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extract</vt:lpstr>
      <vt:lpstr>Übersicht</vt:lpstr>
      <vt:lpstr>BEV_2030_motor</vt:lpstr>
      <vt:lpstr>BEV_2030_FU</vt:lpstr>
      <vt:lpstr>BEV_2030_battery</vt:lpstr>
      <vt:lpstr>FCEV_2030_motor</vt:lpstr>
      <vt:lpstr>FCEV_2030_FU</vt:lpstr>
      <vt:lpstr>FCEV_2030_battery</vt:lpstr>
      <vt:lpstr>FCEV_2030_FC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2024-08-14T11:34:26Z</dcterms:created>
  <dcterms:modified xsi:type="dcterms:W3CDTF">2024-09-11T14:05:59Z</dcterms:modified>
</cp:coreProperties>
</file>